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nkaraca/Desktop/Medicasimple/"/>
    </mc:Choice>
  </mc:AlternateContent>
  <xr:revisionPtr revIDLastSave="0" documentId="13_ncr:1_{9D342EF7-A154-3744-A2AE-BD026AD62C3C}" xr6:coauthVersionLast="47" xr6:coauthVersionMax="47" xr10:uidLastSave="{00000000-0000-0000-0000-000000000000}"/>
  <bookViews>
    <workbookView xWindow="-1120" yWindow="-17880" windowWidth="32240" windowHeight="15780" xr2:uid="{2A21E63D-9ECC-7C44-BFDF-68D75AC136E1}"/>
  </bookViews>
  <sheets>
    <sheet name="1 Gün Valör POS" sheetId="4" r:id="rId1"/>
    <sheet name="7 Gün Valör POS" sheetId="2" r:id="rId2"/>
    <sheet name="15 Gün Valör POS" sheetId="1" state="hidden" r:id="rId3"/>
    <sheet name="35 Gün Valör POS" sheetId="3" state="hidden" r:id="rId4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6" i="4" s="1"/>
  <c r="L8" i="4" s="1"/>
  <c r="L9" i="4" s="1"/>
  <c r="L5" i="4" s="1"/>
  <c r="E5" i="3"/>
  <c r="E6" i="3" s="1"/>
  <c r="E5" i="2"/>
  <c r="E6" i="2" s="1"/>
  <c r="E5" i="1"/>
  <c r="E6" i="1" s="1"/>
  <c r="M8" i="4" l="1"/>
  <c r="M9" i="4" s="1"/>
  <c r="M5" i="4" s="1"/>
  <c r="N8" i="4"/>
  <c r="N9" i="4" s="1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F8" i="4"/>
  <c r="F9" i="4" s="1"/>
  <c r="F12" i="4" s="1"/>
  <c r="L12" i="4"/>
  <c r="L13" i="4" s="1"/>
  <c r="L14" i="4" s="1"/>
  <c r="L15" i="4" s="1"/>
  <c r="L16" i="4" s="1"/>
  <c r="L17" i="4" s="1"/>
  <c r="L18" i="4" s="1"/>
  <c r="L19" i="4" s="1"/>
  <c r="L6" i="4"/>
  <c r="K8" i="4"/>
  <c r="K9" i="4" s="1"/>
  <c r="J8" i="4"/>
  <c r="J9" i="4" s="1"/>
  <c r="I8" i="4"/>
  <c r="I9" i="4" s="1"/>
  <c r="P8" i="4"/>
  <c r="P9" i="4" s="1"/>
  <c r="H8" i="4"/>
  <c r="H9" i="4" s="1"/>
  <c r="O8" i="4"/>
  <c r="O9" i="4" s="1"/>
  <c r="G8" i="4"/>
  <c r="G9" i="4" s="1"/>
  <c r="L8" i="3"/>
  <c r="L9" i="3" s="1"/>
  <c r="K8" i="3"/>
  <c r="K9" i="3" s="1"/>
  <c r="J8" i="3"/>
  <c r="J9" i="3" s="1"/>
  <c r="I8" i="3"/>
  <c r="I9" i="3" s="1"/>
  <c r="P8" i="3"/>
  <c r="P9" i="3" s="1"/>
  <c r="H8" i="3"/>
  <c r="H9" i="3" s="1"/>
  <c r="G8" i="3"/>
  <c r="G9" i="3" s="1"/>
  <c r="M8" i="3"/>
  <c r="M9" i="3" s="1"/>
  <c r="N8" i="3"/>
  <c r="N9" i="3" s="1"/>
  <c r="O8" i="3"/>
  <c r="O9" i="3" s="1"/>
  <c r="F8" i="3"/>
  <c r="F9" i="3" s="1"/>
  <c r="K8" i="2"/>
  <c r="K9" i="2" s="1"/>
  <c r="K12" i="2" s="1"/>
  <c r="J8" i="2"/>
  <c r="J9" i="2" s="1"/>
  <c r="J12" i="2" s="1"/>
  <c r="I8" i="2"/>
  <c r="I9" i="2" s="1"/>
  <c r="I12" i="2" s="1"/>
  <c r="P8" i="2"/>
  <c r="P9" i="2" s="1"/>
  <c r="P12" i="2" s="1"/>
  <c r="H8" i="2"/>
  <c r="H9" i="2" s="1"/>
  <c r="H12" i="2" s="1"/>
  <c r="G8" i="2"/>
  <c r="G9" i="2" s="1"/>
  <c r="G12" i="2" s="1"/>
  <c r="M8" i="2"/>
  <c r="M9" i="2" s="1"/>
  <c r="M12" i="2" s="1"/>
  <c r="O8" i="2"/>
  <c r="O9" i="2" s="1"/>
  <c r="O12" i="2" s="1"/>
  <c r="N8" i="2"/>
  <c r="N9" i="2" s="1"/>
  <c r="N12" i="2" s="1"/>
  <c r="F8" i="2"/>
  <c r="F9" i="2" s="1"/>
  <c r="F12" i="2" s="1"/>
  <c r="L8" i="2"/>
  <c r="L9" i="2" s="1"/>
  <c r="L12" i="2" s="1"/>
  <c r="K8" i="1"/>
  <c r="K9" i="1" s="1"/>
  <c r="K12" i="1" s="1"/>
  <c r="J8" i="1"/>
  <c r="J9" i="1" s="1"/>
  <c r="J12" i="1" s="1"/>
  <c r="I8" i="1"/>
  <c r="I9" i="1" s="1"/>
  <c r="I12" i="1" s="1"/>
  <c r="L8" i="1"/>
  <c r="L9" i="1" s="1"/>
  <c r="L12" i="1" s="1"/>
  <c r="P8" i="1"/>
  <c r="P9" i="1" s="1"/>
  <c r="P12" i="1" s="1"/>
  <c r="H8" i="1"/>
  <c r="H9" i="1" s="1"/>
  <c r="H12" i="1" s="1"/>
  <c r="N8" i="1"/>
  <c r="N9" i="1" s="1"/>
  <c r="N12" i="1" s="1"/>
  <c r="O8" i="1"/>
  <c r="O9" i="1" s="1"/>
  <c r="O12" i="1" s="1"/>
  <c r="G8" i="1"/>
  <c r="G9" i="1" s="1"/>
  <c r="G12" i="1" s="1"/>
  <c r="F8" i="1"/>
  <c r="F9" i="1" s="1"/>
  <c r="F12" i="1" s="1"/>
  <c r="M8" i="1"/>
  <c r="M9" i="1" s="1"/>
  <c r="M12" i="1" s="1"/>
  <c r="M6" i="4" l="1"/>
  <c r="L25" i="4"/>
  <c r="M12" i="4"/>
  <c r="M13" i="4" s="1"/>
  <c r="M14" i="4" s="1"/>
  <c r="M15" i="4" s="1"/>
  <c r="M16" i="4" s="1"/>
  <c r="M17" i="4" s="1"/>
  <c r="M18" i="4" s="1"/>
  <c r="M19" i="4" s="1"/>
  <c r="M20" i="4" s="1"/>
  <c r="F13" i="4"/>
  <c r="F25" i="4" s="1"/>
  <c r="F5" i="4"/>
  <c r="F6" i="4" s="1"/>
  <c r="N5" i="4"/>
  <c r="N6" i="4" s="1"/>
  <c r="N25" i="4"/>
  <c r="P5" i="4"/>
  <c r="P6" i="4" s="1"/>
  <c r="P12" i="4"/>
  <c r="P13" i="4" s="1"/>
  <c r="P14" i="4" s="1"/>
  <c r="P15" i="4" s="1"/>
  <c r="P16" i="4" s="1"/>
  <c r="P17" i="4" s="1"/>
  <c r="P18" i="4" s="1"/>
  <c r="P19" i="4" s="1"/>
  <c r="P20" i="4" s="1"/>
  <c r="P21" i="4" s="1"/>
  <c r="P22" i="4" s="1"/>
  <c r="P23" i="4" s="1"/>
  <c r="I5" i="4"/>
  <c r="I12" i="4"/>
  <c r="I13" i="4" s="1"/>
  <c r="I14" i="4" s="1"/>
  <c r="I15" i="4" s="1"/>
  <c r="I16" i="4" s="1"/>
  <c r="I6" i="4"/>
  <c r="I25" i="4"/>
  <c r="J5" i="4"/>
  <c r="J6" i="4" s="1"/>
  <c r="J12" i="4"/>
  <c r="J13" i="4" s="1"/>
  <c r="J14" i="4" s="1"/>
  <c r="J15" i="4" s="1"/>
  <c r="J16" i="4" s="1"/>
  <c r="J17" i="4" s="1"/>
  <c r="K12" i="4"/>
  <c r="K13" i="4" s="1"/>
  <c r="K14" i="4" s="1"/>
  <c r="K15" i="4" s="1"/>
  <c r="K16" i="4" s="1"/>
  <c r="K17" i="4" s="1"/>
  <c r="K18" i="4" s="1"/>
  <c r="K5" i="4"/>
  <c r="K6" i="4" s="1"/>
  <c r="G5" i="4"/>
  <c r="G6" i="4"/>
  <c r="G12" i="4"/>
  <c r="G13" i="4" s="1"/>
  <c r="G14" i="4" s="1"/>
  <c r="O5" i="4"/>
  <c r="O6" i="4" s="1"/>
  <c r="O12" i="4"/>
  <c r="O13" i="4" s="1"/>
  <c r="O14" i="4" s="1"/>
  <c r="O15" i="4" s="1"/>
  <c r="O16" i="4" s="1"/>
  <c r="O17" i="4" s="1"/>
  <c r="O18" i="4" s="1"/>
  <c r="O19" i="4" s="1"/>
  <c r="O20" i="4" s="1"/>
  <c r="O21" i="4" s="1"/>
  <c r="O22" i="4" s="1"/>
  <c r="H5" i="4"/>
  <c r="H6" i="4"/>
  <c r="H12" i="4"/>
  <c r="H13" i="4" s="1"/>
  <c r="H14" i="4" s="1"/>
  <c r="H15" i="4" s="1"/>
  <c r="J5" i="3"/>
  <c r="J12" i="3"/>
  <c r="J13" i="3" s="1"/>
  <c r="J14" i="3" s="1"/>
  <c r="J15" i="3" s="1"/>
  <c r="J16" i="3" s="1"/>
  <c r="J17" i="3" s="1"/>
  <c r="J6" i="3"/>
  <c r="N12" i="3"/>
  <c r="N13" i="3" s="1"/>
  <c r="N14" i="3" s="1"/>
  <c r="N15" i="3" s="1"/>
  <c r="N16" i="3" s="1"/>
  <c r="N17" i="3" s="1"/>
  <c r="N18" i="3" s="1"/>
  <c r="N19" i="3" s="1"/>
  <c r="N20" i="3" s="1"/>
  <c r="N21" i="3" s="1"/>
  <c r="N5" i="3"/>
  <c r="N6" i="3" s="1"/>
  <c r="M12" i="3"/>
  <c r="M13" i="3" s="1"/>
  <c r="M14" i="3" s="1"/>
  <c r="M15" i="3" s="1"/>
  <c r="M16" i="3" s="1"/>
  <c r="M17" i="3" s="1"/>
  <c r="M18" i="3" s="1"/>
  <c r="M19" i="3" s="1"/>
  <c r="M20" i="3" s="1"/>
  <c r="M5" i="3"/>
  <c r="M6" i="3" s="1"/>
  <c r="G5" i="3"/>
  <c r="G6" i="3" s="1"/>
  <c r="G12" i="3"/>
  <c r="G13" i="3" s="1"/>
  <c r="G14" i="3" s="1"/>
  <c r="H5" i="3"/>
  <c r="H6" i="3"/>
  <c r="H12" i="3"/>
  <c r="H13" i="3" s="1"/>
  <c r="H14" i="3" s="1"/>
  <c r="H15" i="3" s="1"/>
  <c r="P5" i="3"/>
  <c r="P6" i="3" s="1"/>
  <c r="P12" i="3"/>
  <c r="P13" i="3" s="1"/>
  <c r="P14" i="3" s="1"/>
  <c r="P15" i="3" s="1"/>
  <c r="P16" i="3" s="1"/>
  <c r="P17" i="3" s="1"/>
  <c r="P18" i="3" s="1"/>
  <c r="P19" i="3" s="1"/>
  <c r="P20" i="3" s="1"/>
  <c r="P21" i="3" s="1"/>
  <c r="P22" i="3" s="1"/>
  <c r="P23" i="3" s="1"/>
  <c r="I5" i="3"/>
  <c r="I6" i="3" s="1"/>
  <c r="I12" i="3"/>
  <c r="I13" i="3" s="1"/>
  <c r="I14" i="3" s="1"/>
  <c r="I15" i="3" s="1"/>
  <c r="I16" i="3" s="1"/>
  <c r="F12" i="3"/>
  <c r="F13" i="3" s="1"/>
  <c r="F25" i="3"/>
  <c r="F5" i="3"/>
  <c r="F6" i="3" s="1"/>
  <c r="O5" i="3"/>
  <c r="O6" i="3" s="1"/>
  <c r="O12" i="3"/>
  <c r="O13" i="3" s="1"/>
  <c r="O14" i="3" s="1"/>
  <c r="O15" i="3" s="1"/>
  <c r="O16" i="3" s="1"/>
  <c r="O17" i="3" s="1"/>
  <c r="O18" i="3" s="1"/>
  <c r="O19" i="3" s="1"/>
  <c r="O20" i="3" s="1"/>
  <c r="O21" i="3" s="1"/>
  <c r="O22" i="3" s="1"/>
  <c r="K5" i="3"/>
  <c r="K6" i="3" s="1"/>
  <c r="K12" i="3"/>
  <c r="K13" i="3" s="1"/>
  <c r="K14" i="3" s="1"/>
  <c r="K15" i="3" s="1"/>
  <c r="K16" i="3" s="1"/>
  <c r="K17" i="3" s="1"/>
  <c r="K18" i="3" s="1"/>
  <c r="L12" i="3"/>
  <c r="L13" i="3" s="1"/>
  <c r="L14" i="3" s="1"/>
  <c r="L15" i="3" s="1"/>
  <c r="L16" i="3" s="1"/>
  <c r="L17" i="3" s="1"/>
  <c r="L18" i="3" s="1"/>
  <c r="L19" i="3" s="1"/>
  <c r="L5" i="3"/>
  <c r="L6" i="3" s="1"/>
  <c r="O5" i="2"/>
  <c r="O13" i="2"/>
  <c r="O14" i="2" s="1"/>
  <c r="O15" i="2" s="1"/>
  <c r="O16" i="2" s="1"/>
  <c r="O17" i="2" s="1"/>
  <c r="O18" i="2" s="1"/>
  <c r="O19" i="2" s="1"/>
  <c r="O20" i="2" s="1"/>
  <c r="O21" i="2" s="1"/>
  <c r="O22" i="2" s="1"/>
  <c r="O6" i="2"/>
  <c r="M13" i="2"/>
  <c r="M14" i="2" s="1"/>
  <c r="M15" i="2" s="1"/>
  <c r="M16" i="2" s="1"/>
  <c r="M17" i="2" s="1"/>
  <c r="M18" i="2" s="1"/>
  <c r="M19" i="2" s="1"/>
  <c r="M20" i="2" s="1"/>
  <c r="M5" i="2"/>
  <c r="M6" i="2" s="1"/>
  <c r="H5" i="2"/>
  <c r="H6" i="2" s="1"/>
  <c r="H13" i="2"/>
  <c r="H14" i="2" s="1"/>
  <c r="H15" i="2" s="1"/>
  <c r="G13" i="2"/>
  <c r="G14" i="2" s="1"/>
  <c r="G5" i="2"/>
  <c r="G6" i="2" s="1"/>
  <c r="P13" i="2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5" i="2"/>
  <c r="P6" i="2" s="1"/>
  <c r="L13" i="2"/>
  <c r="L14" i="2" s="1"/>
  <c r="L15" i="2" s="1"/>
  <c r="L16" i="2" s="1"/>
  <c r="L17" i="2" s="1"/>
  <c r="L18" i="2" s="1"/>
  <c r="L19" i="2" s="1"/>
  <c r="L5" i="2"/>
  <c r="L6" i="2" s="1"/>
  <c r="I5" i="2"/>
  <c r="I6" i="2" s="1"/>
  <c r="I13" i="2"/>
  <c r="I14" i="2" s="1"/>
  <c r="I15" i="2" s="1"/>
  <c r="I16" i="2" s="1"/>
  <c r="F5" i="2"/>
  <c r="F6" i="2" s="1"/>
  <c r="F13" i="2"/>
  <c r="J5" i="2"/>
  <c r="J6" i="2" s="1"/>
  <c r="J13" i="2"/>
  <c r="J14" i="2" s="1"/>
  <c r="J15" i="2" s="1"/>
  <c r="J16" i="2" s="1"/>
  <c r="J17" i="2" s="1"/>
  <c r="N5" i="2"/>
  <c r="N6" i="2" s="1"/>
  <c r="N13" i="2"/>
  <c r="N14" i="2" s="1"/>
  <c r="N15" i="2" s="1"/>
  <c r="N16" i="2" s="1"/>
  <c r="N17" i="2" s="1"/>
  <c r="N18" i="2" s="1"/>
  <c r="N19" i="2" s="1"/>
  <c r="N20" i="2" s="1"/>
  <c r="N21" i="2" s="1"/>
  <c r="K13" i="2"/>
  <c r="K14" i="2" s="1"/>
  <c r="K15" i="2" s="1"/>
  <c r="K16" i="2" s="1"/>
  <c r="K17" i="2" s="1"/>
  <c r="K18" i="2" s="1"/>
  <c r="K5" i="2"/>
  <c r="K6" i="2" s="1"/>
  <c r="O5" i="1"/>
  <c r="O6" i="1" s="1"/>
  <c r="O13" i="1"/>
  <c r="O14" i="1" s="1"/>
  <c r="O15" i="1" s="1"/>
  <c r="O16" i="1" s="1"/>
  <c r="O17" i="1" s="1"/>
  <c r="O18" i="1" s="1"/>
  <c r="O19" i="1" s="1"/>
  <c r="O20" i="1" s="1"/>
  <c r="O21" i="1" s="1"/>
  <c r="O22" i="1" s="1"/>
  <c r="N13" i="1"/>
  <c r="N14" i="1" s="1"/>
  <c r="N15" i="1" s="1"/>
  <c r="N16" i="1" s="1"/>
  <c r="N17" i="1" s="1"/>
  <c r="N18" i="1" s="1"/>
  <c r="N19" i="1" s="1"/>
  <c r="N20" i="1" s="1"/>
  <c r="N21" i="1" s="1"/>
  <c r="N5" i="1"/>
  <c r="N6" i="1" s="1"/>
  <c r="H5" i="1"/>
  <c r="H6" i="1" s="1"/>
  <c r="H13" i="1"/>
  <c r="H14" i="1" s="1"/>
  <c r="H15" i="1" s="1"/>
  <c r="P5" i="1"/>
  <c r="P6" i="1" s="1"/>
  <c r="P13" i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L13" i="1"/>
  <c r="L14" i="1" s="1"/>
  <c r="L15" i="1" s="1"/>
  <c r="L16" i="1" s="1"/>
  <c r="L17" i="1" s="1"/>
  <c r="L18" i="1" s="1"/>
  <c r="L19" i="1" s="1"/>
  <c r="L5" i="1"/>
  <c r="L6" i="1" s="1"/>
  <c r="L25" i="1"/>
  <c r="M13" i="1"/>
  <c r="M14" i="1" s="1"/>
  <c r="M15" i="1" s="1"/>
  <c r="M16" i="1" s="1"/>
  <c r="M17" i="1" s="1"/>
  <c r="M18" i="1" s="1"/>
  <c r="M19" i="1" s="1"/>
  <c r="M20" i="1" s="1"/>
  <c r="M5" i="1"/>
  <c r="M6" i="1" s="1"/>
  <c r="M25" i="1"/>
  <c r="I5" i="1"/>
  <c r="I6" i="1" s="1"/>
  <c r="I13" i="1"/>
  <c r="I14" i="1" s="1"/>
  <c r="I15" i="1" s="1"/>
  <c r="I16" i="1" s="1"/>
  <c r="F5" i="1"/>
  <c r="F6" i="1" s="1"/>
  <c r="F13" i="1"/>
  <c r="J5" i="1"/>
  <c r="J13" i="1"/>
  <c r="J14" i="1" s="1"/>
  <c r="J15" i="1" s="1"/>
  <c r="J16" i="1" s="1"/>
  <c r="J17" i="1" s="1"/>
  <c r="J6" i="1"/>
  <c r="G5" i="1"/>
  <c r="G6" i="1"/>
  <c r="G13" i="1"/>
  <c r="G14" i="1" s="1"/>
  <c r="K13" i="1"/>
  <c r="K14" i="1" s="1"/>
  <c r="K15" i="1" s="1"/>
  <c r="K16" i="1" s="1"/>
  <c r="K17" i="1" s="1"/>
  <c r="K18" i="1" s="1"/>
  <c r="K5" i="1"/>
  <c r="K6" i="1" s="1"/>
  <c r="K25" i="1"/>
  <c r="M25" i="4" l="1"/>
  <c r="K25" i="4"/>
  <c r="J25" i="4"/>
  <c r="O25" i="4"/>
  <c r="H25" i="4"/>
  <c r="G25" i="4"/>
  <c r="P25" i="4"/>
  <c r="G25" i="3"/>
  <c r="P25" i="3"/>
  <c r="N25" i="3"/>
  <c r="K25" i="3"/>
  <c r="L25" i="3"/>
  <c r="O25" i="3"/>
  <c r="I25" i="3"/>
  <c r="H25" i="3"/>
  <c r="M25" i="3"/>
  <c r="J25" i="3"/>
  <c r="J25" i="1"/>
  <c r="I25" i="1"/>
  <c r="I25" i="2"/>
  <c r="G25" i="2"/>
  <c r="M25" i="2"/>
  <c r="K25" i="2"/>
  <c r="J25" i="2"/>
  <c r="F25" i="2"/>
  <c r="N25" i="2"/>
  <c r="L25" i="2"/>
  <c r="O25" i="2"/>
  <c r="P25" i="2"/>
  <c r="H25" i="2"/>
  <c r="N25" i="1"/>
  <c r="F25" i="1"/>
  <c r="G25" i="1"/>
  <c r="P25" i="1"/>
  <c r="H25" i="1"/>
  <c r="O25" i="1"/>
</calcChain>
</file>

<file path=xl/sharedStrings.xml><?xml version="1.0" encoding="utf-8"?>
<sst xmlns="http://schemas.openxmlformats.org/spreadsheetml/2006/main" count="136" uniqueCount="37">
  <si>
    <t>15 gün Valör</t>
  </si>
  <si>
    <t>Ana Para</t>
  </si>
  <si>
    <t>Tek Çekim</t>
  </si>
  <si>
    <t>2 Taksit</t>
  </si>
  <si>
    <t>3 Taksit</t>
  </si>
  <si>
    <t>4 Taksit</t>
  </si>
  <si>
    <t>5 Taksit</t>
  </si>
  <si>
    <t>6 Taksit</t>
  </si>
  <si>
    <t>7 Taksit</t>
  </si>
  <si>
    <t>8 Taksit</t>
  </si>
  <si>
    <t>9 Taksit</t>
  </si>
  <si>
    <t>10 Taksit</t>
  </si>
  <si>
    <t>11 Taksit</t>
  </si>
  <si>
    <t>12 Taksit</t>
  </si>
  <si>
    <t>Komisyon Oranları</t>
  </si>
  <si>
    <t>Komisyon Masrafı</t>
  </si>
  <si>
    <t>Kliniğe Ödenecek Tutar</t>
  </si>
  <si>
    <t>Hastanın katlanacağı Vade Farkı Tutarları</t>
  </si>
  <si>
    <t>Vade Farkı</t>
  </si>
  <si>
    <t>Ana Para + Vade Farkı</t>
  </si>
  <si>
    <t>Taksit Tutarları</t>
  </si>
  <si>
    <t>1. Taksit</t>
  </si>
  <si>
    <t>2. Taksit</t>
  </si>
  <si>
    <t>3. Taksit</t>
  </si>
  <si>
    <t>4. Taksit</t>
  </si>
  <si>
    <t>5. Taksit</t>
  </si>
  <si>
    <t xml:space="preserve">6. Taksit </t>
  </si>
  <si>
    <t>7. Taksit</t>
  </si>
  <si>
    <t>8. Taksit</t>
  </si>
  <si>
    <t>9. Taksit</t>
  </si>
  <si>
    <t>10. Taksit</t>
  </si>
  <si>
    <t>11. Taksit</t>
  </si>
  <si>
    <t>12. Taksit</t>
  </si>
  <si>
    <t>Kontrol</t>
  </si>
  <si>
    <t>7 gün Valör</t>
  </si>
  <si>
    <t>35 gün Valör</t>
  </si>
  <si>
    <t>1 gün Valör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</si>
</sst>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b/>
      <i/>
      <sz val="12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0" fillId="0" borderId="6" xfId="0" applyBorder="1"/>
    <xf numFmtId="0" fontId="4" fillId="0" borderId="0" xfId="0" applyFont="1"/>
    <xf numFmtId="9" fontId="4" fillId="0" borderId="0" xfId="0" applyNumberFormat="1" applyFont="1" applyAlignment="1">
      <alignment horizontal="center"/>
    </xf>
    <xf numFmtId="0" fontId="0" fillId="0" borderId="6" xfId="0" applyBorder="1" applyAlignment="1">
      <alignment horizontal="left"/>
    </xf>
    <xf numFmtId="4" fontId="0" fillId="0" borderId="0" xfId="0" applyNumberFormat="1"/>
    <xf numFmtId="4" fontId="0" fillId="0" borderId="7" xfId="0" applyNumberFormat="1" applyBorder="1"/>
    <xf numFmtId="0" fontId="0" fillId="0" borderId="8" xfId="0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3" xfId="0" applyNumberFormat="1" applyBorder="1"/>
    <xf numFmtId="4" fontId="0" fillId="0" borderId="4" xfId="0" applyNumberFormat="1" applyBorder="1"/>
    <xf numFmtId="0" fontId="2" fillId="0" borderId="2" xfId="0" applyFont="1" applyBorder="1"/>
    <xf numFmtId="0" fontId="5" fillId="0" borderId="0" xfId="0" applyFont="1"/>
    <xf numFmtId="4" fontId="5" fillId="0" borderId="0" xfId="0" applyNumberFormat="1" applyFont="1"/>
    <xf numFmtId="0" fontId="6" fillId="0" borderId="6" xfId="0" applyFont="1" applyBorder="1"/>
    <xf numFmtId="10" fontId="6" fillId="0" borderId="0" xfId="1" applyNumberFormat="1" applyFont="1" applyBorder="1"/>
    <xf numFmtId="10" fontId="6" fillId="0" borderId="7" xfId="1" applyNumberFormat="1" applyFont="1" applyBorder="1"/>
    <xf numFmtId="0" fontId="7" fillId="0" borderId="6" xfId="0" applyFont="1" applyBorder="1"/>
    <xf numFmtId="10" fontId="7" fillId="0" borderId="0" xfId="1" applyNumberFormat="1" applyFont="1" applyBorder="1"/>
    <xf numFmtId="10" fontId="7" fillId="0" borderId="7" xfId="1" applyNumberFormat="1" applyFont="1" applyBorder="1"/>
    <xf numFmtId="10" fontId="7" fillId="0" borderId="0" xfId="1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33D0-66BF-7844-AA36-19EDEDCB10CA}">
  <dimension ref="A1:R26"/>
  <sheetViews>
    <sheetView showGridLines="0" tabSelected="1" workbookViewId="0"/>
  </sheetViews>
  <sheetFormatPr baseColWidth="10" defaultRowHeight="16" x14ac:dyDescent="0.2"/>
  <cols>
    <col min="1" max="1" width="11.6640625" bestFit="1" customWidth="1"/>
    <col min="3" max="3" width="2.33203125" customWidth="1"/>
    <col min="4" max="4" width="20.1640625" bestFit="1" customWidth="1"/>
    <col min="18" max="18" width="13.83203125" bestFit="1" customWidth="1"/>
  </cols>
  <sheetData>
    <row r="1" spans="1:18" x14ac:dyDescent="0.2">
      <c r="A1" s="1" t="s">
        <v>36</v>
      </c>
    </row>
    <row r="2" spans="1:18" ht="22" customHeight="1" thickBot="1" x14ac:dyDescent="0.25"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</row>
    <row r="3" spans="1:18" x14ac:dyDescent="0.2">
      <c r="B3" s="3" t="s">
        <v>1</v>
      </c>
      <c r="C3" s="4"/>
      <c r="D3" s="5"/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7" t="s">
        <v>13</v>
      </c>
    </row>
    <row r="4" spans="1:18" ht="17" thickBot="1" x14ac:dyDescent="0.25">
      <c r="B4" s="8">
        <v>100</v>
      </c>
      <c r="C4" s="4"/>
      <c r="D4" s="26" t="s">
        <v>14</v>
      </c>
      <c r="E4" s="27">
        <v>3.1E-2</v>
      </c>
      <c r="F4" s="27">
        <v>6.1400000000000003E-2</v>
      </c>
      <c r="G4" s="27">
        <v>0.08</v>
      </c>
      <c r="H4" s="27">
        <v>9.9100000000000008E-2</v>
      </c>
      <c r="I4" s="27">
        <v>0.11750000000000001</v>
      </c>
      <c r="J4" s="27">
        <v>0.1361</v>
      </c>
      <c r="K4" s="27">
        <v>0.15460000000000002</v>
      </c>
      <c r="L4" s="27">
        <v>0.1731</v>
      </c>
      <c r="M4" s="27">
        <v>0.19159999999999999</v>
      </c>
      <c r="N4" s="27">
        <v>0.2102</v>
      </c>
      <c r="O4" s="27">
        <v>0.2286</v>
      </c>
      <c r="P4" s="28">
        <v>0.2472</v>
      </c>
      <c r="R4" s="29"/>
    </row>
    <row r="5" spans="1:18" x14ac:dyDescent="0.2">
      <c r="A5" s="10"/>
      <c r="B5" s="11"/>
      <c r="D5" s="12" t="s">
        <v>15</v>
      </c>
      <c r="E5" s="13">
        <f>$B$4*E4</f>
        <v>3.1</v>
      </c>
      <c r="F5" s="13">
        <f t="shared" ref="F5:P5" si="0">F$9*F$4</f>
        <v>6.3388663967611345</v>
      </c>
      <c r="G5" s="13">
        <f t="shared" si="0"/>
        <v>8.4260869565217398</v>
      </c>
      <c r="H5" s="13">
        <f t="shared" si="0"/>
        <v>10.659107559107561</v>
      </c>
      <c r="I5" s="13">
        <f t="shared" si="0"/>
        <v>12.901699716713884</v>
      </c>
      <c r="J5" s="13">
        <f t="shared" si="0"/>
        <v>15.265759925917353</v>
      </c>
      <c r="K5" s="13">
        <f t="shared" si="0"/>
        <v>17.720298083747345</v>
      </c>
      <c r="L5" s="13">
        <f t="shared" si="0"/>
        <v>20.284665618575403</v>
      </c>
      <c r="M5" s="13">
        <f t="shared" si="0"/>
        <v>22.966402770905493</v>
      </c>
      <c r="N5" s="13">
        <f t="shared" si="0"/>
        <v>25.789288427449986</v>
      </c>
      <c r="O5" s="13">
        <f t="shared" si="0"/>
        <v>28.71576354679803</v>
      </c>
      <c r="P5" s="14">
        <f t="shared" si="0"/>
        <v>31.819447396386821</v>
      </c>
    </row>
    <row r="6" spans="1:18" ht="17" thickBot="1" x14ac:dyDescent="0.25">
      <c r="D6" s="15" t="s">
        <v>16</v>
      </c>
      <c r="E6" s="16">
        <f>$B$4-E5</f>
        <v>96.9</v>
      </c>
      <c r="F6" s="16">
        <f t="shared" ref="F6:P6" si="1">F$9-F5</f>
        <v>96.9</v>
      </c>
      <c r="G6" s="16">
        <f t="shared" si="1"/>
        <v>96.899999999999991</v>
      </c>
      <c r="H6" s="16">
        <f t="shared" si="1"/>
        <v>96.9</v>
      </c>
      <c r="I6" s="16">
        <f t="shared" si="1"/>
        <v>96.90000000000002</v>
      </c>
      <c r="J6" s="16">
        <f t="shared" si="1"/>
        <v>96.9</v>
      </c>
      <c r="K6" s="16">
        <f t="shared" si="1"/>
        <v>96.9</v>
      </c>
      <c r="L6" s="16">
        <f t="shared" si="1"/>
        <v>96.9</v>
      </c>
      <c r="M6" s="16">
        <f t="shared" si="1"/>
        <v>96.9</v>
      </c>
      <c r="N6" s="16">
        <f t="shared" si="1"/>
        <v>96.899999999999991</v>
      </c>
      <c r="O6" s="16">
        <f t="shared" si="1"/>
        <v>96.9</v>
      </c>
      <c r="P6" s="17">
        <f t="shared" si="1"/>
        <v>96.899999999999991</v>
      </c>
      <c r="R6" s="13"/>
    </row>
    <row r="7" spans="1:18" ht="17" thickBot="1" x14ac:dyDescent="0.25"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8" x14ac:dyDescent="0.2">
      <c r="B8" s="30" t="s">
        <v>17</v>
      </c>
      <c r="D8" s="5" t="s">
        <v>18</v>
      </c>
      <c r="E8" s="18"/>
      <c r="F8" s="18">
        <f t="shared" ref="F8:P8" si="2">$E$6/(1-F$4)-$B$4</f>
        <v>3.2388663967611393</v>
      </c>
      <c r="G8" s="18">
        <f t="shared" si="2"/>
        <v>5.3260869565217348</v>
      </c>
      <c r="H8" s="18">
        <f t="shared" si="2"/>
        <v>7.5591075591075594</v>
      </c>
      <c r="I8" s="18">
        <f t="shared" si="2"/>
        <v>9.8016997167138982</v>
      </c>
      <c r="J8" s="18">
        <f t="shared" si="2"/>
        <v>12.165759925917357</v>
      </c>
      <c r="K8" s="18">
        <f t="shared" si="2"/>
        <v>14.620298083747358</v>
      </c>
      <c r="L8" s="18">
        <f t="shared" si="2"/>
        <v>17.184665618575409</v>
      </c>
      <c r="M8" s="18">
        <f t="shared" si="2"/>
        <v>19.866402770905495</v>
      </c>
      <c r="N8" s="18">
        <f t="shared" si="2"/>
        <v>22.689288427449981</v>
      </c>
      <c r="O8" s="18">
        <f t="shared" si="2"/>
        <v>25.615763546798036</v>
      </c>
      <c r="P8" s="19">
        <f t="shared" si="2"/>
        <v>28.719447396386812</v>
      </c>
    </row>
    <row r="9" spans="1:18" ht="17" thickBot="1" x14ac:dyDescent="0.25">
      <c r="B9" s="31"/>
      <c r="D9" s="15" t="s">
        <v>19</v>
      </c>
      <c r="E9" s="16"/>
      <c r="F9" s="16">
        <f t="shared" ref="F9:P9" si="3">$B$4+F8</f>
        <v>103.23886639676114</v>
      </c>
      <c r="G9" s="16">
        <f t="shared" si="3"/>
        <v>105.32608695652173</v>
      </c>
      <c r="H9" s="16">
        <f t="shared" si="3"/>
        <v>107.55910755910756</v>
      </c>
      <c r="I9" s="16">
        <f t="shared" si="3"/>
        <v>109.8016997167139</v>
      </c>
      <c r="J9" s="16">
        <f t="shared" si="3"/>
        <v>112.16575992591736</v>
      </c>
      <c r="K9" s="16">
        <f t="shared" si="3"/>
        <v>114.62029808374736</v>
      </c>
      <c r="L9" s="16">
        <f t="shared" si="3"/>
        <v>117.18466561857541</v>
      </c>
      <c r="M9" s="16">
        <f t="shared" si="3"/>
        <v>119.86640277090549</v>
      </c>
      <c r="N9" s="16">
        <f t="shared" si="3"/>
        <v>122.68928842744998</v>
      </c>
      <c r="O9" s="16">
        <f t="shared" si="3"/>
        <v>125.61576354679804</v>
      </c>
      <c r="P9" s="17">
        <f t="shared" si="3"/>
        <v>128.71944739638681</v>
      </c>
    </row>
    <row r="10" spans="1:18" ht="7" customHeight="1" thickBot="1" x14ac:dyDescent="0.25">
      <c r="B10" s="31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8" x14ac:dyDescent="0.2">
      <c r="B11" s="31"/>
      <c r="D11" s="20" t="s">
        <v>20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</row>
    <row r="12" spans="1:18" x14ac:dyDescent="0.2">
      <c r="B12" s="31"/>
      <c r="D12" s="9" t="s">
        <v>21</v>
      </c>
      <c r="E12" s="13"/>
      <c r="F12" s="13">
        <f t="shared" ref="F12:P12" si="4">F9/F$2</f>
        <v>51.61943319838057</v>
      </c>
      <c r="G12" s="13">
        <f t="shared" si="4"/>
        <v>35.108695652173914</v>
      </c>
      <c r="H12" s="13">
        <f t="shared" si="4"/>
        <v>26.88977688977689</v>
      </c>
      <c r="I12" s="13">
        <f t="shared" si="4"/>
        <v>21.960339943342781</v>
      </c>
      <c r="J12" s="13">
        <f t="shared" si="4"/>
        <v>18.694293320986226</v>
      </c>
      <c r="K12" s="13">
        <f t="shared" si="4"/>
        <v>16.374328297678193</v>
      </c>
      <c r="L12" s="13">
        <f t="shared" si="4"/>
        <v>14.648083202321926</v>
      </c>
      <c r="M12" s="13">
        <f t="shared" si="4"/>
        <v>13.318489196767278</v>
      </c>
      <c r="N12" s="13">
        <f t="shared" si="4"/>
        <v>12.268928842744998</v>
      </c>
      <c r="O12" s="13">
        <f t="shared" si="4"/>
        <v>11.419614867890731</v>
      </c>
      <c r="P12" s="14">
        <f t="shared" si="4"/>
        <v>10.726620616365567</v>
      </c>
    </row>
    <row r="13" spans="1:18" x14ac:dyDescent="0.2">
      <c r="B13" s="31"/>
      <c r="D13" s="9" t="s">
        <v>22</v>
      </c>
      <c r="E13" s="13"/>
      <c r="F13" s="13">
        <f t="shared" ref="F13:P18" si="5">F12</f>
        <v>51.61943319838057</v>
      </c>
      <c r="G13" s="13">
        <f t="shared" si="5"/>
        <v>35.108695652173914</v>
      </c>
      <c r="H13" s="13">
        <f t="shared" si="5"/>
        <v>26.88977688977689</v>
      </c>
      <c r="I13" s="13">
        <f t="shared" si="5"/>
        <v>21.960339943342781</v>
      </c>
      <c r="J13" s="13">
        <f t="shared" si="5"/>
        <v>18.694293320986226</v>
      </c>
      <c r="K13" s="13">
        <f t="shared" si="5"/>
        <v>16.374328297678193</v>
      </c>
      <c r="L13" s="13">
        <f t="shared" si="5"/>
        <v>14.648083202321926</v>
      </c>
      <c r="M13" s="13">
        <f t="shared" si="5"/>
        <v>13.318489196767278</v>
      </c>
      <c r="N13" s="13">
        <f t="shared" si="5"/>
        <v>12.268928842744998</v>
      </c>
      <c r="O13" s="13">
        <f t="shared" si="5"/>
        <v>11.419614867890731</v>
      </c>
      <c r="P13" s="14">
        <f t="shared" si="5"/>
        <v>10.726620616365567</v>
      </c>
    </row>
    <row r="14" spans="1:18" x14ac:dyDescent="0.2">
      <c r="B14" s="31"/>
      <c r="D14" s="9" t="s">
        <v>23</v>
      </c>
      <c r="E14" s="13"/>
      <c r="F14" s="13">
        <v>0</v>
      </c>
      <c r="G14" s="13">
        <f t="shared" si="5"/>
        <v>35.108695652173914</v>
      </c>
      <c r="H14" s="13">
        <f t="shared" si="5"/>
        <v>26.88977688977689</v>
      </c>
      <c r="I14" s="13">
        <f t="shared" si="5"/>
        <v>21.960339943342781</v>
      </c>
      <c r="J14" s="13">
        <f t="shared" si="5"/>
        <v>18.694293320986226</v>
      </c>
      <c r="K14" s="13">
        <f t="shared" si="5"/>
        <v>16.374328297678193</v>
      </c>
      <c r="L14" s="13">
        <f t="shared" si="5"/>
        <v>14.648083202321926</v>
      </c>
      <c r="M14" s="13">
        <f t="shared" si="5"/>
        <v>13.318489196767278</v>
      </c>
      <c r="N14" s="13">
        <f t="shared" si="5"/>
        <v>12.268928842744998</v>
      </c>
      <c r="O14" s="13">
        <f t="shared" si="5"/>
        <v>11.419614867890731</v>
      </c>
      <c r="P14" s="14">
        <f t="shared" si="5"/>
        <v>10.726620616365567</v>
      </c>
    </row>
    <row r="15" spans="1:18" x14ac:dyDescent="0.2">
      <c r="B15" s="31"/>
      <c r="D15" s="9" t="s">
        <v>24</v>
      </c>
      <c r="E15" s="13"/>
      <c r="F15" s="13">
        <v>0</v>
      </c>
      <c r="G15" s="13">
        <v>0</v>
      </c>
      <c r="H15" s="13">
        <f t="shared" si="5"/>
        <v>26.88977688977689</v>
      </c>
      <c r="I15" s="13">
        <f t="shared" si="5"/>
        <v>21.960339943342781</v>
      </c>
      <c r="J15" s="13">
        <f t="shared" si="5"/>
        <v>18.694293320986226</v>
      </c>
      <c r="K15" s="13">
        <f t="shared" si="5"/>
        <v>16.374328297678193</v>
      </c>
      <c r="L15" s="13">
        <f t="shared" si="5"/>
        <v>14.648083202321926</v>
      </c>
      <c r="M15" s="13">
        <f t="shared" si="5"/>
        <v>13.318489196767278</v>
      </c>
      <c r="N15" s="13">
        <f t="shared" si="5"/>
        <v>12.268928842744998</v>
      </c>
      <c r="O15" s="13">
        <f t="shared" si="5"/>
        <v>11.419614867890731</v>
      </c>
      <c r="P15" s="14">
        <f t="shared" si="5"/>
        <v>10.726620616365567</v>
      </c>
    </row>
    <row r="16" spans="1:18" x14ac:dyDescent="0.2">
      <c r="B16" s="31"/>
      <c r="D16" s="9" t="s">
        <v>25</v>
      </c>
      <c r="E16" s="13"/>
      <c r="F16" s="13">
        <v>0</v>
      </c>
      <c r="G16" s="13">
        <v>0</v>
      </c>
      <c r="H16" s="13">
        <v>0</v>
      </c>
      <c r="I16" s="13">
        <f t="shared" si="5"/>
        <v>21.960339943342781</v>
      </c>
      <c r="J16" s="13">
        <f t="shared" si="5"/>
        <v>18.694293320986226</v>
      </c>
      <c r="K16" s="13">
        <f t="shared" si="5"/>
        <v>16.374328297678193</v>
      </c>
      <c r="L16" s="13">
        <f t="shared" si="5"/>
        <v>14.648083202321926</v>
      </c>
      <c r="M16" s="13">
        <f t="shared" si="5"/>
        <v>13.318489196767278</v>
      </c>
      <c r="N16" s="13">
        <f t="shared" si="5"/>
        <v>12.268928842744998</v>
      </c>
      <c r="O16" s="13">
        <f t="shared" si="5"/>
        <v>11.419614867890731</v>
      </c>
      <c r="P16" s="14">
        <f t="shared" si="5"/>
        <v>10.726620616365567</v>
      </c>
    </row>
    <row r="17" spans="2:16" x14ac:dyDescent="0.2">
      <c r="B17" s="31"/>
      <c r="D17" s="9" t="s">
        <v>26</v>
      </c>
      <c r="E17" s="13"/>
      <c r="F17" s="13">
        <v>0</v>
      </c>
      <c r="G17" s="13">
        <v>0</v>
      </c>
      <c r="H17" s="13">
        <v>0</v>
      </c>
      <c r="I17" s="13">
        <v>0</v>
      </c>
      <c r="J17" s="13">
        <f t="shared" si="5"/>
        <v>18.694293320986226</v>
      </c>
      <c r="K17" s="13">
        <f t="shared" si="5"/>
        <v>16.374328297678193</v>
      </c>
      <c r="L17" s="13">
        <f t="shared" si="5"/>
        <v>14.648083202321926</v>
      </c>
      <c r="M17" s="13">
        <f t="shared" si="5"/>
        <v>13.318489196767278</v>
      </c>
      <c r="N17" s="13">
        <f t="shared" si="5"/>
        <v>12.268928842744998</v>
      </c>
      <c r="O17" s="13">
        <f t="shared" si="5"/>
        <v>11.419614867890731</v>
      </c>
      <c r="P17" s="14">
        <f t="shared" si="5"/>
        <v>10.726620616365567</v>
      </c>
    </row>
    <row r="18" spans="2:16" x14ac:dyDescent="0.2">
      <c r="B18" s="31"/>
      <c r="D18" s="9" t="s">
        <v>27</v>
      </c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f t="shared" si="5"/>
        <v>16.374328297678193</v>
      </c>
      <c r="L18" s="13">
        <f t="shared" si="5"/>
        <v>14.648083202321926</v>
      </c>
      <c r="M18" s="13">
        <f t="shared" si="5"/>
        <v>13.318489196767278</v>
      </c>
      <c r="N18" s="13">
        <f t="shared" si="5"/>
        <v>12.268928842744998</v>
      </c>
      <c r="O18" s="13">
        <f t="shared" si="5"/>
        <v>11.419614867890731</v>
      </c>
      <c r="P18" s="14">
        <f t="shared" si="5"/>
        <v>10.726620616365567</v>
      </c>
    </row>
    <row r="19" spans="2:16" x14ac:dyDescent="0.2">
      <c r="B19" s="31"/>
      <c r="D19" s="9" t="s">
        <v>28</v>
      </c>
      <c r="E19" s="13"/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f>L18</f>
        <v>14.648083202321926</v>
      </c>
      <c r="M19" s="13">
        <f>M18</f>
        <v>13.318489196767278</v>
      </c>
      <c r="N19" s="13">
        <f>N18</f>
        <v>12.268928842744998</v>
      </c>
      <c r="O19" s="13">
        <f>O18</f>
        <v>11.419614867890731</v>
      </c>
      <c r="P19" s="14">
        <f>P18</f>
        <v>10.726620616365567</v>
      </c>
    </row>
    <row r="20" spans="2:16" x14ac:dyDescent="0.2">
      <c r="B20" s="31"/>
      <c r="D20" s="9" t="s">
        <v>29</v>
      </c>
      <c r="E20" s="13"/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f>M19</f>
        <v>13.318489196767278</v>
      </c>
      <c r="N20" s="13">
        <f>N19</f>
        <v>12.268928842744998</v>
      </c>
      <c r="O20" s="13">
        <f>O19</f>
        <v>11.419614867890731</v>
      </c>
      <c r="P20" s="14">
        <f>P19</f>
        <v>10.726620616365567</v>
      </c>
    </row>
    <row r="21" spans="2:16" x14ac:dyDescent="0.2">
      <c r="B21" s="31"/>
      <c r="D21" s="9" t="s">
        <v>30</v>
      </c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N20</f>
        <v>12.268928842744998</v>
      </c>
      <c r="O21" s="13">
        <f>O20</f>
        <v>11.419614867890731</v>
      </c>
      <c r="P21" s="14">
        <f>P20</f>
        <v>10.726620616365567</v>
      </c>
    </row>
    <row r="22" spans="2:16" x14ac:dyDescent="0.2">
      <c r="B22" s="31"/>
      <c r="D22" s="9" t="s">
        <v>31</v>
      </c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f>O21</f>
        <v>11.419614867890731</v>
      </c>
      <c r="P22" s="14">
        <f>P21</f>
        <v>10.726620616365567</v>
      </c>
    </row>
    <row r="23" spans="2:16" ht="17" thickBot="1" x14ac:dyDescent="0.25">
      <c r="B23" s="32"/>
      <c r="D23" s="15" t="s">
        <v>32</v>
      </c>
      <c r="E23" s="16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7">
        <f>P22</f>
        <v>10.726620616365567</v>
      </c>
    </row>
    <row r="24" spans="2:16" x14ac:dyDescent="0.2"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2:16" x14ac:dyDescent="0.2">
      <c r="D25" s="21" t="s">
        <v>33</v>
      </c>
      <c r="E25" s="22"/>
      <c r="F25" s="22">
        <f t="shared" ref="F25:P25" si="6">SUM(F12:F23)-F9</f>
        <v>0</v>
      </c>
      <c r="G25" s="22">
        <f t="shared" si="6"/>
        <v>0</v>
      </c>
      <c r="H25" s="22">
        <f t="shared" si="6"/>
        <v>0</v>
      </c>
      <c r="I25" s="22">
        <f t="shared" si="6"/>
        <v>0</v>
      </c>
      <c r="J25" s="22">
        <f t="shared" si="6"/>
        <v>0</v>
      </c>
      <c r="K25" s="22">
        <f t="shared" si="6"/>
        <v>0</v>
      </c>
      <c r="L25" s="22">
        <f t="shared" si="6"/>
        <v>0</v>
      </c>
      <c r="M25" s="22">
        <f t="shared" si="6"/>
        <v>0</v>
      </c>
      <c r="N25" s="22">
        <f t="shared" si="6"/>
        <v>0</v>
      </c>
      <c r="O25" s="22">
        <f t="shared" si="6"/>
        <v>0</v>
      </c>
      <c r="P25" s="22">
        <f t="shared" si="6"/>
        <v>0</v>
      </c>
    </row>
    <row r="26" spans="2:16" x14ac:dyDescent="0.2"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1">
    <mergeCell ref="B8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4314-F998-4649-83A6-D0876E7F8C22}">
  <dimension ref="A1:P26"/>
  <sheetViews>
    <sheetView showGridLines="0" workbookViewId="0"/>
  </sheetViews>
  <sheetFormatPr baseColWidth="10" defaultRowHeight="16" x14ac:dyDescent="0.2"/>
  <cols>
    <col min="1" max="1" width="11.6640625" bestFit="1" customWidth="1"/>
    <col min="3" max="3" width="2.33203125" customWidth="1"/>
    <col min="4" max="4" width="20.1640625" bestFit="1" customWidth="1"/>
  </cols>
  <sheetData>
    <row r="1" spans="1:16" x14ac:dyDescent="0.2">
      <c r="A1" s="1" t="s">
        <v>34</v>
      </c>
    </row>
    <row r="2" spans="1:16" ht="22" customHeight="1" thickBot="1" x14ac:dyDescent="0.25"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</row>
    <row r="3" spans="1:16" x14ac:dyDescent="0.2">
      <c r="B3" s="3" t="s">
        <v>1</v>
      </c>
      <c r="C3" s="4"/>
      <c r="D3" s="5"/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7" t="s">
        <v>13</v>
      </c>
    </row>
    <row r="4" spans="1:16" ht="17" thickBot="1" x14ac:dyDescent="0.25">
      <c r="B4" s="8">
        <v>100</v>
      </c>
      <c r="C4" s="4"/>
      <c r="D4" s="26" t="s">
        <v>14</v>
      </c>
      <c r="E4" s="27">
        <v>2.5999999999999999E-2</v>
      </c>
      <c r="F4" s="27">
        <v>6.3600000000000004E-2</v>
      </c>
      <c r="G4" s="27">
        <v>8.2299999999999998E-2</v>
      </c>
      <c r="H4" s="27">
        <v>0.1013</v>
      </c>
      <c r="I4" s="27">
        <v>0.12</v>
      </c>
      <c r="J4" s="27">
        <v>0.13869999999999999</v>
      </c>
      <c r="K4" s="27">
        <v>0.1578</v>
      </c>
      <c r="L4" s="27">
        <v>0.17649999999999999</v>
      </c>
      <c r="M4" s="27">
        <v>0.19570000000000001</v>
      </c>
      <c r="N4" s="27">
        <v>0.21429999999999999</v>
      </c>
      <c r="O4" s="27">
        <v>0.23350000000000001</v>
      </c>
      <c r="P4" s="28">
        <v>0.25219999999999998</v>
      </c>
    </row>
    <row r="5" spans="1:16" x14ac:dyDescent="0.2">
      <c r="A5" s="10"/>
      <c r="B5" s="11"/>
      <c r="D5" s="12" t="s">
        <v>15</v>
      </c>
      <c r="E5" s="13">
        <f>$B$4*E4</f>
        <v>2.6</v>
      </c>
      <c r="F5" s="13">
        <f t="shared" ref="F5:P5" si="0">F$9*F$4</f>
        <v>6.6153780435711242</v>
      </c>
      <c r="G5" s="13">
        <f t="shared" si="0"/>
        <v>8.734902473575243</v>
      </c>
      <c r="H5" s="13">
        <f t="shared" si="0"/>
        <v>10.978769333481697</v>
      </c>
      <c r="I5" s="13">
        <f t="shared" si="0"/>
        <v>13.281818181818181</v>
      </c>
      <c r="J5" s="13">
        <f t="shared" si="0"/>
        <v>15.684871705561362</v>
      </c>
      <c r="K5" s="13">
        <f t="shared" si="0"/>
        <v>18.24948943243885</v>
      </c>
      <c r="L5" s="13">
        <f t="shared" si="0"/>
        <v>20.87565270188221</v>
      </c>
      <c r="M5" s="13">
        <f t="shared" si="0"/>
        <v>23.69909237846575</v>
      </c>
      <c r="N5" s="13">
        <f t="shared" si="0"/>
        <v>26.565890288914343</v>
      </c>
      <c r="O5" s="13">
        <f t="shared" si="0"/>
        <v>29.671102413568171</v>
      </c>
      <c r="P5" s="14">
        <f t="shared" si="0"/>
        <v>32.848729606846746</v>
      </c>
    </row>
    <row r="6" spans="1:16" ht="17" thickBot="1" x14ac:dyDescent="0.25">
      <c r="D6" s="15" t="s">
        <v>16</v>
      </c>
      <c r="E6" s="16">
        <f>$B$4-E5</f>
        <v>97.4</v>
      </c>
      <c r="F6" s="16">
        <f t="shared" ref="F6:P6" si="1">F$9-F5</f>
        <v>97.4</v>
      </c>
      <c r="G6" s="16">
        <f t="shared" si="1"/>
        <v>97.4</v>
      </c>
      <c r="H6" s="16">
        <f t="shared" si="1"/>
        <v>97.4</v>
      </c>
      <c r="I6" s="16">
        <f t="shared" si="1"/>
        <v>97.4</v>
      </c>
      <c r="J6" s="16">
        <f t="shared" si="1"/>
        <v>97.4</v>
      </c>
      <c r="K6" s="16">
        <f t="shared" si="1"/>
        <v>97.4</v>
      </c>
      <c r="L6" s="16">
        <f t="shared" si="1"/>
        <v>97.4</v>
      </c>
      <c r="M6" s="16">
        <f t="shared" si="1"/>
        <v>97.4</v>
      </c>
      <c r="N6" s="16">
        <f t="shared" si="1"/>
        <v>97.399999999999991</v>
      </c>
      <c r="O6" s="16">
        <f t="shared" si="1"/>
        <v>97.4</v>
      </c>
      <c r="P6" s="17">
        <f t="shared" si="1"/>
        <v>97.4</v>
      </c>
    </row>
    <row r="7" spans="1:16" ht="17" thickBot="1" x14ac:dyDescent="0.25"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">
      <c r="B8" s="30" t="s">
        <v>17</v>
      </c>
      <c r="D8" s="5" t="s">
        <v>18</v>
      </c>
      <c r="E8" s="18"/>
      <c r="F8" s="18">
        <f t="shared" ref="F8:P8" si="2">$E$6/(1-F$4)-$B$4</f>
        <v>4.0153780435711326</v>
      </c>
      <c r="G8" s="18">
        <f t="shared" si="2"/>
        <v>6.1349024735752522</v>
      </c>
      <c r="H8" s="18">
        <f t="shared" si="2"/>
        <v>8.3787693334816993</v>
      </c>
      <c r="I8" s="18">
        <f t="shared" si="2"/>
        <v>10.681818181818187</v>
      </c>
      <c r="J8" s="18">
        <f t="shared" si="2"/>
        <v>13.084871705561369</v>
      </c>
      <c r="K8" s="18">
        <f t="shared" si="2"/>
        <v>15.649489432438855</v>
      </c>
      <c r="L8" s="18">
        <f t="shared" si="2"/>
        <v>18.275652701882223</v>
      </c>
      <c r="M8" s="18">
        <f t="shared" si="2"/>
        <v>21.099092378465755</v>
      </c>
      <c r="N8" s="18">
        <f t="shared" si="2"/>
        <v>23.965890288914338</v>
      </c>
      <c r="O8" s="18">
        <f t="shared" si="2"/>
        <v>27.071102413568184</v>
      </c>
      <c r="P8" s="19">
        <f t="shared" si="2"/>
        <v>30.248729606846751</v>
      </c>
    </row>
    <row r="9" spans="1:16" ht="17" thickBot="1" x14ac:dyDescent="0.25">
      <c r="B9" s="31"/>
      <c r="D9" s="15" t="s">
        <v>19</v>
      </c>
      <c r="E9" s="16"/>
      <c r="F9" s="16">
        <f t="shared" ref="F9:P9" si="3">$B$4+F8</f>
        <v>104.01537804357113</v>
      </c>
      <c r="G9" s="16">
        <f t="shared" si="3"/>
        <v>106.13490247357525</v>
      </c>
      <c r="H9" s="16">
        <f t="shared" si="3"/>
        <v>108.3787693334817</v>
      </c>
      <c r="I9" s="16">
        <f t="shared" si="3"/>
        <v>110.68181818181819</v>
      </c>
      <c r="J9" s="16">
        <f t="shared" si="3"/>
        <v>113.08487170556137</v>
      </c>
      <c r="K9" s="16">
        <f t="shared" si="3"/>
        <v>115.64948943243886</v>
      </c>
      <c r="L9" s="16">
        <f t="shared" si="3"/>
        <v>118.27565270188222</v>
      </c>
      <c r="M9" s="16">
        <f t="shared" si="3"/>
        <v>121.09909237846576</v>
      </c>
      <c r="N9" s="16">
        <f t="shared" si="3"/>
        <v>123.96589028891434</v>
      </c>
      <c r="O9" s="16">
        <f t="shared" si="3"/>
        <v>127.07110241356818</v>
      </c>
      <c r="P9" s="17">
        <f t="shared" si="3"/>
        <v>130.24872960684675</v>
      </c>
    </row>
    <row r="10" spans="1:16" ht="7" customHeight="1" thickBot="1" x14ac:dyDescent="0.25">
      <c r="B10" s="31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">
      <c r="B11" s="31"/>
      <c r="D11" s="20" t="s">
        <v>20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</row>
    <row r="12" spans="1:16" x14ac:dyDescent="0.2">
      <c r="B12" s="31"/>
      <c r="D12" s="9" t="s">
        <v>21</v>
      </c>
      <c r="E12" s="13"/>
      <c r="F12" s="13">
        <f t="shared" ref="F12:P12" si="4">F9/F$2</f>
        <v>52.007689021785566</v>
      </c>
      <c r="G12" s="13">
        <f t="shared" si="4"/>
        <v>35.378300824525084</v>
      </c>
      <c r="H12" s="13">
        <f t="shared" si="4"/>
        <v>27.094692333370425</v>
      </c>
      <c r="I12" s="13">
        <f t="shared" si="4"/>
        <v>22.136363636363637</v>
      </c>
      <c r="J12" s="13">
        <f t="shared" si="4"/>
        <v>18.847478617593563</v>
      </c>
      <c r="K12" s="13">
        <f t="shared" si="4"/>
        <v>16.521355633205552</v>
      </c>
      <c r="L12" s="13">
        <f t="shared" si="4"/>
        <v>14.784456587735278</v>
      </c>
      <c r="M12" s="13">
        <f t="shared" si="4"/>
        <v>13.455454708718417</v>
      </c>
      <c r="N12" s="13">
        <f t="shared" si="4"/>
        <v>12.396589028891434</v>
      </c>
      <c r="O12" s="13">
        <f t="shared" si="4"/>
        <v>11.551918401233472</v>
      </c>
      <c r="P12" s="14">
        <f t="shared" si="4"/>
        <v>10.854060800570563</v>
      </c>
    </row>
    <row r="13" spans="1:16" x14ac:dyDescent="0.2">
      <c r="B13" s="31"/>
      <c r="D13" s="9" t="s">
        <v>22</v>
      </c>
      <c r="E13" s="13"/>
      <c r="F13" s="13">
        <f t="shared" ref="F13:P13" si="5">F12</f>
        <v>52.007689021785566</v>
      </c>
      <c r="G13" s="13">
        <f t="shared" si="5"/>
        <v>35.378300824525084</v>
      </c>
      <c r="H13" s="13">
        <f t="shared" si="5"/>
        <v>27.094692333370425</v>
      </c>
      <c r="I13" s="13">
        <f t="shared" si="5"/>
        <v>22.136363636363637</v>
      </c>
      <c r="J13" s="13">
        <f t="shared" si="5"/>
        <v>18.847478617593563</v>
      </c>
      <c r="K13" s="13">
        <f t="shared" si="5"/>
        <v>16.521355633205552</v>
      </c>
      <c r="L13" s="13">
        <f t="shared" si="5"/>
        <v>14.784456587735278</v>
      </c>
      <c r="M13" s="13">
        <f t="shared" si="5"/>
        <v>13.455454708718417</v>
      </c>
      <c r="N13" s="13">
        <f t="shared" si="5"/>
        <v>12.396589028891434</v>
      </c>
      <c r="O13" s="13">
        <f t="shared" si="5"/>
        <v>11.551918401233472</v>
      </c>
      <c r="P13" s="14">
        <f t="shared" si="5"/>
        <v>10.854060800570563</v>
      </c>
    </row>
    <row r="14" spans="1:16" x14ac:dyDescent="0.2">
      <c r="B14" s="31"/>
      <c r="D14" s="9" t="s">
        <v>23</v>
      </c>
      <c r="E14" s="13"/>
      <c r="F14" s="13">
        <v>0</v>
      </c>
      <c r="G14" s="13">
        <f t="shared" ref="G14:P14" si="6">G13</f>
        <v>35.378300824525084</v>
      </c>
      <c r="H14" s="13">
        <f t="shared" si="6"/>
        <v>27.094692333370425</v>
      </c>
      <c r="I14" s="13">
        <f t="shared" si="6"/>
        <v>22.136363636363637</v>
      </c>
      <c r="J14" s="13">
        <f t="shared" si="6"/>
        <v>18.847478617593563</v>
      </c>
      <c r="K14" s="13">
        <f t="shared" si="6"/>
        <v>16.521355633205552</v>
      </c>
      <c r="L14" s="13">
        <f t="shared" si="6"/>
        <v>14.784456587735278</v>
      </c>
      <c r="M14" s="13">
        <f t="shared" si="6"/>
        <v>13.455454708718417</v>
      </c>
      <c r="N14" s="13">
        <f t="shared" si="6"/>
        <v>12.396589028891434</v>
      </c>
      <c r="O14" s="13">
        <f t="shared" si="6"/>
        <v>11.551918401233472</v>
      </c>
      <c r="P14" s="14">
        <f t="shared" si="6"/>
        <v>10.854060800570563</v>
      </c>
    </row>
    <row r="15" spans="1:16" x14ac:dyDescent="0.2">
      <c r="B15" s="31"/>
      <c r="D15" s="9" t="s">
        <v>24</v>
      </c>
      <c r="E15" s="13"/>
      <c r="F15" s="13">
        <v>0</v>
      </c>
      <c r="G15" s="13">
        <v>0</v>
      </c>
      <c r="H15" s="13">
        <f t="shared" ref="H15:P15" si="7">H14</f>
        <v>27.094692333370425</v>
      </c>
      <c r="I15" s="13">
        <f t="shared" si="7"/>
        <v>22.136363636363637</v>
      </c>
      <c r="J15" s="13">
        <f t="shared" si="7"/>
        <v>18.847478617593563</v>
      </c>
      <c r="K15" s="13">
        <f t="shared" si="7"/>
        <v>16.521355633205552</v>
      </c>
      <c r="L15" s="13">
        <f t="shared" si="7"/>
        <v>14.784456587735278</v>
      </c>
      <c r="M15" s="13">
        <f t="shared" si="7"/>
        <v>13.455454708718417</v>
      </c>
      <c r="N15" s="13">
        <f t="shared" si="7"/>
        <v>12.396589028891434</v>
      </c>
      <c r="O15" s="13">
        <f t="shared" si="7"/>
        <v>11.551918401233472</v>
      </c>
      <c r="P15" s="14">
        <f t="shared" si="7"/>
        <v>10.854060800570563</v>
      </c>
    </row>
    <row r="16" spans="1:16" x14ac:dyDescent="0.2">
      <c r="B16" s="31"/>
      <c r="D16" s="9" t="s">
        <v>25</v>
      </c>
      <c r="E16" s="13"/>
      <c r="F16" s="13">
        <v>0</v>
      </c>
      <c r="G16" s="13">
        <v>0</v>
      </c>
      <c r="H16" s="13">
        <v>0</v>
      </c>
      <c r="I16" s="13">
        <f t="shared" ref="I16:P16" si="8">I15</f>
        <v>22.136363636363637</v>
      </c>
      <c r="J16" s="13">
        <f t="shared" si="8"/>
        <v>18.847478617593563</v>
      </c>
      <c r="K16" s="13">
        <f t="shared" si="8"/>
        <v>16.521355633205552</v>
      </c>
      <c r="L16" s="13">
        <f t="shared" si="8"/>
        <v>14.784456587735278</v>
      </c>
      <c r="M16" s="13">
        <f t="shared" si="8"/>
        <v>13.455454708718417</v>
      </c>
      <c r="N16" s="13">
        <f t="shared" si="8"/>
        <v>12.396589028891434</v>
      </c>
      <c r="O16" s="13">
        <f t="shared" si="8"/>
        <v>11.551918401233472</v>
      </c>
      <c r="P16" s="14">
        <f t="shared" si="8"/>
        <v>10.854060800570563</v>
      </c>
    </row>
    <row r="17" spans="2:16" x14ac:dyDescent="0.2">
      <c r="B17" s="31"/>
      <c r="D17" s="9" t="s">
        <v>26</v>
      </c>
      <c r="E17" s="13"/>
      <c r="F17" s="13">
        <v>0</v>
      </c>
      <c r="G17" s="13">
        <v>0</v>
      </c>
      <c r="H17" s="13">
        <v>0</v>
      </c>
      <c r="I17" s="13">
        <v>0</v>
      </c>
      <c r="J17" s="13">
        <f t="shared" ref="J17:P17" si="9">J16</f>
        <v>18.847478617593563</v>
      </c>
      <c r="K17" s="13">
        <f t="shared" si="9"/>
        <v>16.521355633205552</v>
      </c>
      <c r="L17" s="13">
        <f t="shared" si="9"/>
        <v>14.784456587735278</v>
      </c>
      <c r="M17" s="13">
        <f t="shared" si="9"/>
        <v>13.455454708718417</v>
      </c>
      <c r="N17" s="13">
        <f t="shared" si="9"/>
        <v>12.396589028891434</v>
      </c>
      <c r="O17" s="13">
        <f t="shared" si="9"/>
        <v>11.551918401233472</v>
      </c>
      <c r="P17" s="14">
        <f t="shared" si="9"/>
        <v>10.854060800570563</v>
      </c>
    </row>
    <row r="18" spans="2:16" x14ac:dyDescent="0.2">
      <c r="B18" s="31"/>
      <c r="D18" s="9" t="s">
        <v>27</v>
      </c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f t="shared" ref="K18:P18" si="10">K17</f>
        <v>16.521355633205552</v>
      </c>
      <c r="L18" s="13">
        <f t="shared" si="10"/>
        <v>14.784456587735278</v>
      </c>
      <c r="M18" s="13">
        <f t="shared" si="10"/>
        <v>13.455454708718417</v>
      </c>
      <c r="N18" s="13">
        <f t="shared" si="10"/>
        <v>12.396589028891434</v>
      </c>
      <c r="O18" s="13">
        <f t="shared" si="10"/>
        <v>11.551918401233472</v>
      </c>
      <c r="P18" s="14">
        <f t="shared" si="10"/>
        <v>10.854060800570563</v>
      </c>
    </row>
    <row r="19" spans="2:16" x14ac:dyDescent="0.2">
      <c r="B19" s="31"/>
      <c r="D19" s="9" t="s">
        <v>28</v>
      </c>
      <c r="E19" s="13"/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f>L18</f>
        <v>14.784456587735278</v>
      </c>
      <c r="M19" s="13">
        <f>M18</f>
        <v>13.455454708718417</v>
      </c>
      <c r="N19" s="13">
        <f>N18</f>
        <v>12.396589028891434</v>
      </c>
      <c r="O19" s="13">
        <f>O18</f>
        <v>11.551918401233472</v>
      </c>
      <c r="P19" s="14">
        <f>P18</f>
        <v>10.854060800570563</v>
      </c>
    </row>
    <row r="20" spans="2:16" x14ac:dyDescent="0.2">
      <c r="B20" s="31"/>
      <c r="D20" s="9" t="s">
        <v>29</v>
      </c>
      <c r="E20" s="13"/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f>M19</f>
        <v>13.455454708718417</v>
      </c>
      <c r="N20" s="13">
        <f>N19</f>
        <v>12.396589028891434</v>
      </c>
      <c r="O20" s="13">
        <f>O19</f>
        <v>11.551918401233472</v>
      </c>
      <c r="P20" s="14">
        <f>P19</f>
        <v>10.854060800570563</v>
      </c>
    </row>
    <row r="21" spans="2:16" x14ac:dyDescent="0.2">
      <c r="B21" s="31"/>
      <c r="D21" s="9" t="s">
        <v>30</v>
      </c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N20</f>
        <v>12.396589028891434</v>
      </c>
      <c r="O21" s="13">
        <f>O20</f>
        <v>11.551918401233472</v>
      </c>
      <c r="P21" s="14">
        <f>P20</f>
        <v>10.854060800570563</v>
      </c>
    </row>
    <row r="22" spans="2:16" x14ac:dyDescent="0.2">
      <c r="B22" s="31"/>
      <c r="D22" s="9" t="s">
        <v>31</v>
      </c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f>O21</f>
        <v>11.551918401233472</v>
      </c>
      <c r="P22" s="14">
        <f>P21</f>
        <v>10.854060800570563</v>
      </c>
    </row>
    <row r="23" spans="2:16" ht="17" thickBot="1" x14ac:dyDescent="0.25">
      <c r="B23" s="32"/>
      <c r="D23" s="15" t="s">
        <v>32</v>
      </c>
      <c r="E23" s="16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7">
        <f>P22</f>
        <v>10.854060800570563</v>
      </c>
    </row>
    <row r="24" spans="2:16" x14ac:dyDescent="0.2"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2:16" x14ac:dyDescent="0.2">
      <c r="D25" s="21" t="s">
        <v>33</v>
      </c>
      <c r="E25" s="22"/>
      <c r="F25" s="22">
        <f t="shared" ref="F25:P25" si="11">SUM(F12:F23)-F9</f>
        <v>0</v>
      </c>
      <c r="G25" s="22">
        <f t="shared" si="11"/>
        <v>0</v>
      </c>
      <c r="H25" s="22">
        <f t="shared" si="11"/>
        <v>0</v>
      </c>
      <c r="I25" s="22">
        <f t="shared" si="11"/>
        <v>0</v>
      </c>
      <c r="J25" s="22">
        <f t="shared" si="11"/>
        <v>0</v>
      </c>
      <c r="K25" s="22">
        <f t="shared" si="11"/>
        <v>0</v>
      </c>
      <c r="L25" s="22">
        <f t="shared" si="11"/>
        <v>0</v>
      </c>
      <c r="M25" s="22">
        <f t="shared" si="11"/>
        <v>0</v>
      </c>
      <c r="N25" s="22">
        <f t="shared" si="11"/>
        <v>0</v>
      </c>
      <c r="O25" s="22">
        <f t="shared" si="11"/>
        <v>0</v>
      </c>
      <c r="P25" s="22">
        <f t="shared" si="11"/>
        <v>0</v>
      </c>
    </row>
    <row r="26" spans="2:16" x14ac:dyDescent="0.2"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1">
    <mergeCell ref="B8:B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BC30-B34F-9A42-9ABC-93010CF994B9}">
  <dimension ref="A1:P26"/>
  <sheetViews>
    <sheetView showGridLines="0" workbookViewId="0">
      <selection activeCell="M4" sqref="M4"/>
    </sheetView>
  </sheetViews>
  <sheetFormatPr baseColWidth="10" defaultRowHeight="16" x14ac:dyDescent="0.2"/>
  <cols>
    <col min="1" max="1" width="11.6640625" bestFit="1" customWidth="1"/>
    <col min="3" max="3" width="2.33203125" customWidth="1"/>
    <col min="4" max="4" width="20.1640625" bestFit="1" customWidth="1"/>
  </cols>
  <sheetData>
    <row r="1" spans="1:16" x14ac:dyDescent="0.2">
      <c r="A1" s="1" t="s">
        <v>0</v>
      </c>
    </row>
    <row r="2" spans="1:16" ht="22" customHeight="1" thickBot="1" x14ac:dyDescent="0.25"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</row>
    <row r="3" spans="1:16" x14ac:dyDescent="0.2">
      <c r="B3" s="3" t="s">
        <v>1</v>
      </c>
      <c r="C3" s="4"/>
      <c r="D3" s="5"/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7" t="s">
        <v>13</v>
      </c>
    </row>
    <row r="4" spans="1:16" ht="17" thickBot="1" x14ac:dyDescent="0.25">
      <c r="B4" s="8">
        <v>100</v>
      </c>
      <c r="C4" s="4"/>
      <c r="D4" s="23" t="s">
        <v>14</v>
      </c>
      <c r="E4" s="24">
        <v>1.6E-2</v>
      </c>
      <c r="F4" s="24">
        <v>4.7E-2</v>
      </c>
      <c r="G4" s="24">
        <v>6.5600000000000006E-2</v>
      </c>
      <c r="H4" s="24">
        <v>8.43E-2</v>
      </c>
      <c r="I4" s="24">
        <v>0.10290000000000001</v>
      </c>
      <c r="J4" s="24">
        <v>0.1216</v>
      </c>
      <c r="K4" s="24">
        <v>0.14019999999999999</v>
      </c>
      <c r="L4" s="24">
        <v>0.15890000000000001</v>
      </c>
      <c r="M4" s="24">
        <v>0.17760000000000001</v>
      </c>
      <c r="N4" s="24">
        <v>0.1963</v>
      </c>
      <c r="O4" s="24">
        <v>0.21490000000000001</v>
      </c>
      <c r="P4" s="25">
        <v>0.2336</v>
      </c>
    </row>
    <row r="5" spans="1:16" x14ac:dyDescent="0.2">
      <c r="A5" s="10"/>
      <c r="B5" s="11"/>
      <c r="D5" s="12" t="s">
        <v>15</v>
      </c>
      <c r="E5" s="13">
        <f>$B$4*E4</f>
        <v>1.6</v>
      </c>
      <c r="F5" s="13">
        <f t="shared" ref="F5:P5" si="0">F$9*F$4</f>
        <v>4.8528856243441769</v>
      </c>
      <c r="G5" s="13">
        <f t="shared" si="0"/>
        <v>6.9082191780821924</v>
      </c>
      <c r="H5" s="13">
        <f t="shared" si="0"/>
        <v>9.0587747078737593</v>
      </c>
      <c r="I5" s="13">
        <f t="shared" si="0"/>
        <v>11.286768476201093</v>
      </c>
      <c r="J5" s="13">
        <f t="shared" si="0"/>
        <v>13.621857923497268</v>
      </c>
      <c r="K5" s="13">
        <f t="shared" si="0"/>
        <v>16.045219818562458</v>
      </c>
      <c r="L5" s="13">
        <f t="shared" si="0"/>
        <v>18.589656402330284</v>
      </c>
      <c r="M5" s="13">
        <f t="shared" si="0"/>
        <v>21.24980544747082</v>
      </c>
      <c r="N5" s="13">
        <f t="shared" si="0"/>
        <v>24.03374393430385</v>
      </c>
      <c r="O5" s="13">
        <f t="shared" si="0"/>
        <v>26.934352311807416</v>
      </c>
      <c r="P5" s="14">
        <f t="shared" si="0"/>
        <v>29.99248434237996</v>
      </c>
    </row>
    <row r="6" spans="1:16" ht="17" thickBot="1" x14ac:dyDescent="0.25">
      <c r="D6" s="15" t="s">
        <v>16</v>
      </c>
      <c r="E6" s="16">
        <f>$B$4-E5</f>
        <v>98.4</v>
      </c>
      <c r="F6" s="16">
        <f t="shared" ref="F6:P6" si="1">F$9-F5</f>
        <v>98.4</v>
      </c>
      <c r="G6" s="16">
        <f t="shared" si="1"/>
        <v>98.4</v>
      </c>
      <c r="H6" s="16">
        <f t="shared" si="1"/>
        <v>98.4</v>
      </c>
      <c r="I6" s="16">
        <f t="shared" si="1"/>
        <v>98.4</v>
      </c>
      <c r="J6" s="16">
        <f t="shared" si="1"/>
        <v>98.4</v>
      </c>
      <c r="K6" s="16">
        <f t="shared" si="1"/>
        <v>98.4</v>
      </c>
      <c r="L6" s="16">
        <f t="shared" si="1"/>
        <v>98.4</v>
      </c>
      <c r="M6" s="16">
        <f t="shared" si="1"/>
        <v>98.4</v>
      </c>
      <c r="N6" s="16">
        <f t="shared" si="1"/>
        <v>98.4</v>
      </c>
      <c r="O6" s="16">
        <f t="shared" si="1"/>
        <v>98.4</v>
      </c>
      <c r="P6" s="17">
        <f t="shared" si="1"/>
        <v>98.4</v>
      </c>
    </row>
    <row r="7" spans="1:16" ht="17" thickBot="1" x14ac:dyDescent="0.25"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">
      <c r="B8" s="30" t="s">
        <v>17</v>
      </c>
      <c r="D8" s="5" t="s">
        <v>18</v>
      </c>
      <c r="E8" s="18"/>
      <c r="F8" s="18">
        <f t="shared" ref="F8:P8" si="2">$E$6/(1-F$4)-$B$4</f>
        <v>3.2528856243441879</v>
      </c>
      <c r="G8" s="18">
        <f t="shared" si="2"/>
        <v>5.3082191780821972</v>
      </c>
      <c r="H8" s="18">
        <f t="shared" si="2"/>
        <v>7.4587747078737721</v>
      </c>
      <c r="I8" s="18">
        <f t="shared" si="2"/>
        <v>9.6867684762010953</v>
      </c>
      <c r="J8" s="18">
        <f t="shared" si="2"/>
        <v>12.021857923497279</v>
      </c>
      <c r="K8" s="18">
        <f t="shared" si="2"/>
        <v>14.445219818562464</v>
      </c>
      <c r="L8" s="18">
        <f t="shared" si="2"/>
        <v>16.989656402330297</v>
      </c>
      <c r="M8" s="18">
        <f t="shared" si="2"/>
        <v>19.649805447470825</v>
      </c>
      <c r="N8" s="18">
        <f t="shared" si="2"/>
        <v>22.433743934303862</v>
      </c>
      <c r="O8" s="18">
        <f t="shared" si="2"/>
        <v>25.334352311807422</v>
      </c>
      <c r="P8" s="19">
        <f t="shared" si="2"/>
        <v>28.392484342379959</v>
      </c>
    </row>
    <row r="9" spans="1:16" ht="17" thickBot="1" x14ac:dyDescent="0.25">
      <c r="B9" s="31"/>
      <c r="D9" s="15" t="s">
        <v>19</v>
      </c>
      <c r="E9" s="16"/>
      <c r="F9" s="16">
        <f t="shared" ref="F9:P9" si="3">$B$4+F8</f>
        <v>103.25288562434419</v>
      </c>
      <c r="G9" s="16">
        <f t="shared" si="3"/>
        <v>105.3082191780822</v>
      </c>
      <c r="H9" s="16">
        <f t="shared" si="3"/>
        <v>107.45877470787377</v>
      </c>
      <c r="I9" s="16">
        <f t="shared" si="3"/>
        <v>109.6867684762011</v>
      </c>
      <c r="J9" s="16">
        <f t="shared" si="3"/>
        <v>112.02185792349728</v>
      </c>
      <c r="K9" s="16">
        <f t="shared" si="3"/>
        <v>114.44521981856246</v>
      </c>
      <c r="L9" s="16">
        <f t="shared" si="3"/>
        <v>116.9896564023303</v>
      </c>
      <c r="M9" s="16">
        <f t="shared" si="3"/>
        <v>119.64980544747083</v>
      </c>
      <c r="N9" s="16">
        <f t="shared" si="3"/>
        <v>122.43374393430386</v>
      </c>
      <c r="O9" s="16">
        <f t="shared" si="3"/>
        <v>125.33435231180742</v>
      </c>
      <c r="P9" s="17">
        <f t="shared" si="3"/>
        <v>128.39248434237996</v>
      </c>
    </row>
    <row r="10" spans="1:16" ht="7" customHeight="1" thickBot="1" x14ac:dyDescent="0.25">
      <c r="B10" s="31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">
      <c r="B11" s="31"/>
      <c r="D11" s="20" t="s">
        <v>20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</row>
    <row r="12" spans="1:16" x14ac:dyDescent="0.2">
      <c r="B12" s="31"/>
      <c r="D12" s="9" t="s">
        <v>21</v>
      </c>
      <c r="E12" s="13"/>
      <c r="F12" s="13">
        <f>F9/F$2</f>
        <v>51.626442812172094</v>
      </c>
      <c r="G12" s="13">
        <f t="shared" ref="G12:P12" si="4">G9/G$2</f>
        <v>35.102739726027401</v>
      </c>
      <c r="H12" s="13">
        <f t="shared" si="4"/>
        <v>26.864693676968443</v>
      </c>
      <c r="I12" s="13">
        <f t="shared" si="4"/>
        <v>21.937353695240219</v>
      </c>
      <c r="J12" s="13">
        <f t="shared" si="4"/>
        <v>18.670309653916213</v>
      </c>
      <c r="K12" s="13">
        <f t="shared" si="4"/>
        <v>16.349317116937495</v>
      </c>
      <c r="L12" s="13">
        <f t="shared" si="4"/>
        <v>14.623707050291287</v>
      </c>
      <c r="M12" s="13">
        <f t="shared" si="4"/>
        <v>13.294422827496758</v>
      </c>
      <c r="N12" s="13">
        <f t="shared" si="4"/>
        <v>12.243374393430386</v>
      </c>
      <c r="O12" s="13">
        <f t="shared" si="4"/>
        <v>11.39403202834613</v>
      </c>
      <c r="P12" s="14">
        <f t="shared" si="4"/>
        <v>10.69937369519833</v>
      </c>
    </row>
    <row r="13" spans="1:16" x14ac:dyDescent="0.2">
      <c r="B13" s="31"/>
      <c r="D13" s="9" t="s">
        <v>22</v>
      </c>
      <c r="E13" s="13"/>
      <c r="F13" s="13">
        <f t="shared" ref="F13:P13" si="5">F12</f>
        <v>51.626442812172094</v>
      </c>
      <c r="G13" s="13">
        <f t="shared" si="5"/>
        <v>35.102739726027401</v>
      </c>
      <c r="H13" s="13">
        <f t="shared" si="5"/>
        <v>26.864693676968443</v>
      </c>
      <c r="I13" s="13">
        <f t="shared" si="5"/>
        <v>21.937353695240219</v>
      </c>
      <c r="J13" s="13">
        <f t="shared" si="5"/>
        <v>18.670309653916213</v>
      </c>
      <c r="K13" s="13">
        <f t="shared" si="5"/>
        <v>16.349317116937495</v>
      </c>
      <c r="L13" s="13">
        <f t="shared" si="5"/>
        <v>14.623707050291287</v>
      </c>
      <c r="M13" s="13">
        <f t="shared" si="5"/>
        <v>13.294422827496758</v>
      </c>
      <c r="N13" s="13">
        <f t="shared" si="5"/>
        <v>12.243374393430386</v>
      </c>
      <c r="O13" s="13">
        <f t="shared" si="5"/>
        <v>11.39403202834613</v>
      </c>
      <c r="P13" s="14">
        <f t="shared" si="5"/>
        <v>10.69937369519833</v>
      </c>
    </row>
    <row r="14" spans="1:16" x14ac:dyDescent="0.2">
      <c r="B14" s="31"/>
      <c r="D14" s="9" t="s">
        <v>23</v>
      </c>
      <c r="E14" s="13"/>
      <c r="F14" s="13">
        <v>0</v>
      </c>
      <c r="G14" s="13">
        <f t="shared" ref="G14:P14" si="6">G13</f>
        <v>35.102739726027401</v>
      </c>
      <c r="H14" s="13">
        <f t="shared" si="6"/>
        <v>26.864693676968443</v>
      </c>
      <c r="I14" s="13">
        <f t="shared" si="6"/>
        <v>21.937353695240219</v>
      </c>
      <c r="J14" s="13">
        <f t="shared" si="6"/>
        <v>18.670309653916213</v>
      </c>
      <c r="K14" s="13">
        <f t="shared" si="6"/>
        <v>16.349317116937495</v>
      </c>
      <c r="L14" s="13">
        <f t="shared" si="6"/>
        <v>14.623707050291287</v>
      </c>
      <c r="M14" s="13">
        <f t="shared" si="6"/>
        <v>13.294422827496758</v>
      </c>
      <c r="N14" s="13">
        <f t="shared" si="6"/>
        <v>12.243374393430386</v>
      </c>
      <c r="O14" s="13">
        <f t="shared" si="6"/>
        <v>11.39403202834613</v>
      </c>
      <c r="P14" s="14">
        <f t="shared" si="6"/>
        <v>10.69937369519833</v>
      </c>
    </row>
    <row r="15" spans="1:16" x14ac:dyDescent="0.2">
      <c r="B15" s="31"/>
      <c r="D15" s="9" t="s">
        <v>24</v>
      </c>
      <c r="E15" s="13"/>
      <c r="F15" s="13">
        <v>0</v>
      </c>
      <c r="G15" s="13">
        <v>0</v>
      </c>
      <c r="H15" s="13">
        <f t="shared" ref="H15:P15" si="7">H14</f>
        <v>26.864693676968443</v>
      </c>
      <c r="I15" s="13">
        <f t="shared" si="7"/>
        <v>21.937353695240219</v>
      </c>
      <c r="J15" s="13">
        <f t="shared" si="7"/>
        <v>18.670309653916213</v>
      </c>
      <c r="K15" s="13">
        <f t="shared" si="7"/>
        <v>16.349317116937495</v>
      </c>
      <c r="L15" s="13">
        <f t="shared" si="7"/>
        <v>14.623707050291287</v>
      </c>
      <c r="M15" s="13">
        <f t="shared" si="7"/>
        <v>13.294422827496758</v>
      </c>
      <c r="N15" s="13">
        <f t="shared" si="7"/>
        <v>12.243374393430386</v>
      </c>
      <c r="O15" s="13">
        <f t="shared" si="7"/>
        <v>11.39403202834613</v>
      </c>
      <c r="P15" s="14">
        <f t="shared" si="7"/>
        <v>10.69937369519833</v>
      </c>
    </row>
    <row r="16" spans="1:16" x14ac:dyDescent="0.2">
      <c r="B16" s="31"/>
      <c r="D16" s="9" t="s">
        <v>25</v>
      </c>
      <c r="E16" s="13"/>
      <c r="F16" s="13">
        <v>0</v>
      </c>
      <c r="G16" s="13">
        <v>0</v>
      </c>
      <c r="H16" s="13">
        <v>0</v>
      </c>
      <c r="I16" s="13">
        <f t="shared" ref="I16:P16" si="8">I15</f>
        <v>21.937353695240219</v>
      </c>
      <c r="J16" s="13">
        <f t="shared" si="8"/>
        <v>18.670309653916213</v>
      </c>
      <c r="K16" s="13">
        <f t="shared" si="8"/>
        <v>16.349317116937495</v>
      </c>
      <c r="L16" s="13">
        <f t="shared" si="8"/>
        <v>14.623707050291287</v>
      </c>
      <c r="M16" s="13">
        <f t="shared" si="8"/>
        <v>13.294422827496758</v>
      </c>
      <c r="N16" s="13">
        <f t="shared" si="8"/>
        <v>12.243374393430386</v>
      </c>
      <c r="O16" s="13">
        <f t="shared" si="8"/>
        <v>11.39403202834613</v>
      </c>
      <c r="P16" s="14">
        <f t="shared" si="8"/>
        <v>10.69937369519833</v>
      </c>
    </row>
    <row r="17" spans="2:16" x14ac:dyDescent="0.2">
      <c r="B17" s="31"/>
      <c r="D17" s="9" t="s">
        <v>26</v>
      </c>
      <c r="E17" s="13"/>
      <c r="F17" s="13">
        <v>0</v>
      </c>
      <c r="G17" s="13">
        <v>0</v>
      </c>
      <c r="H17" s="13">
        <v>0</v>
      </c>
      <c r="I17" s="13">
        <v>0</v>
      </c>
      <c r="J17" s="13">
        <f t="shared" ref="J17:P17" si="9">J16</f>
        <v>18.670309653916213</v>
      </c>
      <c r="K17" s="13">
        <f t="shared" si="9"/>
        <v>16.349317116937495</v>
      </c>
      <c r="L17" s="13">
        <f t="shared" si="9"/>
        <v>14.623707050291287</v>
      </c>
      <c r="M17" s="13">
        <f t="shared" si="9"/>
        <v>13.294422827496758</v>
      </c>
      <c r="N17" s="13">
        <f t="shared" si="9"/>
        <v>12.243374393430386</v>
      </c>
      <c r="O17" s="13">
        <f t="shared" si="9"/>
        <v>11.39403202834613</v>
      </c>
      <c r="P17" s="14">
        <f t="shared" si="9"/>
        <v>10.69937369519833</v>
      </c>
    </row>
    <row r="18" spans="2:16" x14ac:dyDescent="0.2">
      <c r="B18" s="31"/>
      <c r="D18" s="9" t="s">
        <v>27</v>
      </c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f t="shared" ref="K18:P18" si="10">K17</f>
        <v>16.349317116937495</v>
      </c>
      <c r="L18" s="13">
        <f t="shared" si="10"/>
        <v>14.623707050291287</v>
      </c>
      <c r="M18" s="13">
        <f t="shared" si="10"/>
        <v>13.294422827496758</v>
      </c>
      <c r="N18" s="13">
        <f t="shared" si="10"/>
        <v>12.243374393430386</v>
      </c>
      <c r="O18" s="13">
        <f t="shared" si="10"/>
        <v>11.39403202834613</v>
      </c>
      <c r="P18" s="14">
        <f t="shared" si="10"/>
        <v>10.69937369519833</v>
      </c>
    </row>
    <row r="19" spans="2:16" x14ac:dyDescent="0.2">
      <c r="B19" s="31"/>
      <c r="D19" s="9" t="s">
        <v>28</v>
      </c>
      <c r="E19" s="13"/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f>L18</f>
        <v>14.623707050291287</v>
      </c>
      <c r="M19" s="13">
        <f>M18</f>
        <v>13.294422827496758</v>
      </c>
      <c r="N19" s="13">
        <f>N18</f>
        <v>12.243374393430386</v>
      </c>
      <c r="O19" s="13">
        <f>O18</f>
        <v>11.39403202834613</v>
      </c>
      <c r="P19" s="14">
        <f>P18</f>
        <v>10.69937369519833</v>
      </c>
    </row>
    <row r="20" spans="2:16" x14ac:dyDescent="0.2">
      <c r="B20" s="31"/>
      <c r="D20" s="9" t="s">
        <v>29</v>
      </c>
      <c r="E20" s="13"/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f>M19</f>
        <v>13.294422827496758</v>
      </c>
      <c r="N20" s="13">
        <f>N19</f>
        <v>12.243374393430386</v>
      </c>
      <c r="O20" s="13">
        <f>O19</f>
        <v>11.39403202834613</v>
      </c>
      <c r="P20" s="14">
        <f>P19</f>
        <v>10.69937369519833</v>
      </c>
    </row>
    <row r="21" spans="2:16" x14ac:dyDescent="0.2">
      <c r="B21" s="31"/>
      <c r="D21" s="9" t="s">
        <v>30</v>
      </c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N20</f>
        <v>12.243374393430386</v>
      </c>
      <c r="O21" s="13">
        <f>O20</f>
        <v>11.39403202834613</v>
      </c>
      <c r="P21" s="14">
        <f>P20</f>
        <v>10.69937369519833</v>
      </c>
    </row>
    <row r="22" spans="2:16" x14ac:dyDescent="0.2">
      <c r="B22" s="31"/>
      <c r="D22" s="9" t="s">
        <v>31</v>
      </c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f>O21</f>
        <v>11.39403202834613</v>
      </c>
      <c r="P22" s="14">
        <f>P21</f>
        <v>10.69937369519833</v>
      </c>
    </row>
    <row r="23" spans="2:16" ht="17" thickBot="1" x14ac:dyDescent="0.25">
      <c r="B23" s="32"/>
      <c r="D23" s="15" t="s">
        <v>32</v>
      </c>
      <c r="E23" s="16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7">
        <f>P22</f>
        <v>10.69937369519833</v>
      </c>
    </row>
    <row r="24" spans="2:16" x14ac:dyDescent="0.2"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2:16" x14ac:dyDescent="0.2">
      <c r="D25" s="21" t="s">
        <v>33</v>
      </c>
      <c r="E25" s="22"/>
      <c r="F25" s="22">
        <f t="shared" ref="F25:P25" si="11">SUM(F12:F23)-F9</f>
        <v>0</v>
      </c>
      <c r="G25" s="22">
        <f t="shared" si="11"/>
        <v>0</v>
      </c>
      <c r="H25" s="22">
        <f t="shared" si="11"/>
        <v>0</v>
      </c>
      <c r="I25" s="22">
        <f t="shared" si="11"/>
        <v>0</v>
      </c>
      <c r="J25" s="22">
        <f t="shared" si="11"/>
        <v>0</v>
      </c>
      <c r="K25" s="22">
        <f t="shared" si="11"/>
        <v>0</v>
      </c>
      <c r="L25" s="22">
        <f t="shared" si="11"/>
        <v>0</v>
      </c>
      <c r="M25" s="22">
        <f t="shared" si="11"/>
        <v>0</v>
      </c>
      <c r="N25" s="22">
        <f t="shared" si="11"/>
        <v>0</v>
      </c>
      <c r="O25" s="22">
        <f t="shared" si="11"/>
        <v>0</v>
      </c>
      <c r="P25" s="22">
        <f t="shared" si="11"/>
        <v>0</v>
      </c>
    </row>
    <row r="26" spans="2:16" x14ac:dyDescent="0.2"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1">
    <mergeCell ref="B8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30D8-C594-004A-AD91-4E7CEC65058B}">
  <dimension ref="A1:P26"/>
  <sheetViews>
    <sheetView showGridLines="0" workbookViewId="0">
      <selection activeCell="E22" sqref="E22"/>
    </sheetView>
  </sheetViews>
  <sheetFormatPr baseColWidth="10" defaultRowHeight="16" x14ac:dyDescent="0.2"/>
  <cols>
    <col min="1" max="1" width="11.6640625" bestFit="1" customWidth="1"/>
    <col min="3" max="3" width="2.33203125" customWidth="1"/>
    <col min="4" max="4" width="20.1640625" bestFit="1" customWidth="1"/>
  </cols>
  <sheetData>
    <row r="1" spans="1:16" x14ac:dyDescent="0.2">
      <c r="A1" s="1" t="s">
        <v>35</v>
      </c>
    </row>
    <row r="2" spans="1:16" ht="22" customHeight="1" thickBot="1" x14ac:dyDescent="0.25"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</row>
    <row r="3" spans="1:16" x14ac:dyDescent="0.2">
      <c r="B3" s="3" t="s">
        <v>1</v>
      </c>
      <c r="C3" s="4"/>
      <c r="D3" s="5"/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7" t="s">
        <v>13</v>
      </c>
    </row>
    <row r="4" spans="1:16" ht="17" thickBot="1" x14ac:dyDescent="0.25">
      <c r="B4" s="8">
        <v>100</v>
      </c>
      <c r="C4" s="4"/>
      <c r="D4" s="23" t="s">
        <v>14</v>
      </c>
      <c r="E4" s="24">
        <v>8.0000000000000002E-3</v>
      </c>
      <c r="F4" s="24">
        <v>3.6600000000000001E-2</v>
      </c>
      <c r="G4" s="24">
        <v>5.4899999999999997E-2</v>
      </c>
      <c r="H4" s="24">
        <v>7.2900000000000006E-2</v>
      </c>
      <c r="I4" s="24">
        <v>9.0700000000000003E-2</v>
      </c>
      <c r="J4" s="24">
        <v>0.1085</v>
      </c>
      <c r="K4" s="24">
        <v>0.1265</v>
      </c>
      <c r="L4" s="24">
        <v>0.1477</v>
      </c>
      <c r="M4" s="24">
        <v>0.1671</v>
      </c>
      <c r="N4" s="24">
        <v>0.187</v>
      </c>
      <c r="O4" s="24">
        <v>0.2064</v>
      </c>
      <c r="P4" s="25">
        <v>0.2258</v>
      </c>
    </row>
    <row r="5" spans="1:16" x14ac:dyDescent="0.2">
      <c r="A5" s="10"/>
      <c r="B5" s="11"/>
      <c r="D5" s="12" t="s">
        <v>15</v>
      </c>
      <c r="E5" s="13">
        <f>$B$4*E4</f>
        <v>0.8</v>
      </c>
      <c r="F5" s="13">
        <f t="shared" ref="F5:P5" si="0">F$9*F$4</f>
        <v>3.7686526883952669</v>
      </c>
      <c r="G5" s="13">
        <f t="shared" si="0"/>
        <v>5.7624378372658978</v>
      </c>
      <c r="H5" s="13">
        <f t="shared" si="0"/>
        <v>7.8003235896882765</v>
      </c>
      <c r="I5" s="13">
        <f t="shared" si="0"/>
        <v>9.8949081711206439</v>
      </c>
      <c r="J5" s="13">
        <f t="shared" si="0"/>
        <v>12.073135165451486</v>
      </c>
      <c r="K5" s="13">
        <f t="shared" si="0"/>
        <v>14.3661133371494</v>
      </c>
      <c r="L5" s="13">
        <f t="shared" si="0"/>
        <v>17.190942156517657</v>
      </c>
      <c r="M5" s="13">
        <f t="shared" si="0"/>
        <v>19.901933005162686</v>
      </c>
      <c r="N5" s="13">
        <f t="shared" si="0"/>
        <v>22.817220172201726</v>
      </c>
      <c r="O5" s="13">
        <f t="shared" si="0"/>
        <v>25.800000000000004</v>
      </c>
      <c r="P5" s="14">
        <f t="shared" si="0"/>
        <v>28.93226556445363</v>
      </c>
    </row>
    <row r="6" spans="1:16" ht="17" thickBot="1" x14ac:dyDescent="0.25">
      <c r="D6" s="15" t="s">
        <v>16</v>
      </c>
      <c r="E6" s="16">
        <f>$B$4-E5</f>
        <v>99.2</v>
      </c>
      <c r="F6" s="16">
        <f t="shared" ref="F6:P6" si="1">F$9-F5</f>
        <v>99.2</v>
      </c>
      <c r="G6" s="16">
        <f t="shared" si="1"/>
        <v>99.2</v>
      </c>
      <c r="H6" s="16">
        <f t="shared" si="1"/>
        <v>99.2</v>
      </c>
      <c r="I6" s="16">
        <f t="shared" si="1"/>
        <v>99.2</v>
      </c>
      <c r="J6" s="16">
        <f t="shared" si="1"/>
        <v>99.2</v>
      </c>
      <c r="K6" s="16">
        <f t="shared" si="1"/>
        <v>99.2</v>
      </c>
      <c r="L6" s="16">
        <f t="shared" si="1"/>
        <v>99.199999999999989</v>
      </c>
      <c r="M6" s="16">
        <f t="shared" si="1"/>
        <v>99.2</v>
      </c>
      <c r="N6" s="16">
        <f t="shared" si="1"/>
        <v>99.2</v>
      </c>
      <c r="O6" s="16">
        <f t="shared" si="1"/>
        <v>99.200000000000017</v>
      </c>
      <c r="P6" s="17">
        <f t="shared" si="1"/>
        <v>99.2</v>
      </c>
    </row>
    <row r="7" spans="1:16" ht="17" thickBot="1" x14ac:dyDescent="0.25"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2">
      <c r="B8" s="30" t="s">
        <v>17</v>
      </c>
      <c r="D8" s="5" t="s">
        <v>18</v>
      </c>
      <c r="E8" s="18"/>
      <c r="F8" s="18">
        <f t="shared" ref="F8:P8" si="2">$E$6/(1-F$4)-$B$4</f>
        <v>2.9686526883952666</v>
      </c>
      <c r="G8" s="18">
        <f t="shared" si="2"/>
        <v>4.9624378372658953</v>
      </c>
      <c r="H8" s="18">
        <f t="shared" si="2"/>
        <v>7.0003235896882785</v>
      </c>
      <c r="I8" s="18">
        <f t="shared" si="2"/>
        <v>9.0949081711206503</v>
      </c>
      <c r="J8" s="18">
        <f t="shared" si="2"/>
        <v>11.273135165451492</v>
      </c>
      <c r="K8" s="18">
        <f t="shared" si="2"/>
        <v>13.566113337149403</v>
      </c>
      <c r="L8" s="18">
        <f t="shared" si="2"/>
        <v>16.390942156517653</v>
      </c>
      <c r="M8" s="18">
        <f t="shared" si="2"/>
        <v>19.101933005162692</v>
      </c>
      <c r="N8" s="18">
        <f t="shared" si="2"/>
        <v>22.017220172201732</v>
      </c>
      <c r="O8" s="18">
        <f t="shared" si="2"/>
        <v>25.000000000000014</v>
      </c>
      <c r="P8" s="19">
        <f t="shared" si="2"/>
        <v>28.132265564453633</v>
      </c>
    </row>
    <row r="9" spans="1:16" ht="17" thickBot="1" x14ac:dyDescent="0.25">
      <c r="B9" s="31"/>
      <c r="D9" s="15" t="s">
        <v>19</v>
      </c>
      <c r="E9" s="16"/>
      <c r="F9" s="16">
        <f t="shared" ref="F9:P9" si="3">$B$4+F8</f>
        <v>102.96865268839527</v>
      </c>
      <c r="G9" s="16">
        <f t="shared" si="3"/>
        <v>104.9624378372659</v>
      </c>
      <c r="H9" s="16">
        <f t="shared" si="3"/>
        <v>107.00032358968828</v>
      </c>
      <c r="I9" s="16">
        <f t="shared" si="3"/>
        <v>109.09490817112065</v>
      </c>
      <c r="J9" s="16">
        <f t="shared" si="3"/>
        <v>111.27313516545149</v>
      </c>
      <c r="K9" s="16">
        <f t="shared" si="3"/>
        <v>113.5661133371494</v>
      </c>
      <c r="L9" s="16">
        <f t="shared" si="3"/>
        <v>116.39094215651765</v>
      </c>
      <c r="M9" s="16">
        <f t="shared" si="3"/>
        <v>119.10193300516269</v>
      </c>
      <c r="N9" s="16">
        <f t="shared" si="3"/>
        <v>122.01722017220173</v>
      </c>
      <c r="O9" s="16">
        <f t="shared" si="3"/>
        <v>125.00000000000001</v>
      </c>
      <c r="P9" s="17">
        <f t="shared" si="3"/>
        <v>128.13226556445363</v>
      </c>
    </row>
    <row r="10" spans="1:16" ht="7" customHeight="1" thickBot="1" x14ac:dyDescent="0.25">
      <c r="B10" s="31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2">
      <c r="B11" s="31"/>
      <c r="D11" s="20" t="s">
        <v>20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</row>
    <row r="12" spans="1:16" x14ac:dyDescent="0.2">
      <c r="B12" s="31"/>
      <c r="D12" s="9" t="s">
        <v>21</v>
      </c>
      <c r="E12" s="13"/>
      <c r="F12" s="13">
        <f>F9/F$2</f>
        <v>51.484326344197633</v>
      </c>
      <c r="G12" s="13">
        <f t="shared" ref="G12:P12" si="4">G9/G$2</f>
        <v>34.987479279088632</v>
      </c>
      <c r="H12" s="13">
        <f t="shared" si="4"/>
        <v>26.75008089742207</v>
      </c>
      <c r="I12" s="13">
        <f t="shared" si="4"/>
        <v>21.81898163422413</v>
      </c>
      <c r="J12" s="13">
        <f t="shared" si="4"/>
        <v>18.545522527575248</v>
      </c>
      <c r="K12" s="13">
        <f t="shared" si="4"/>
        <v>16.223730476735629</v>
      </c>
      <c r="L12" s="13">
        <f t="shared" si="4"/>
        <v>14.548867769564707</v>
      </c>
      <c r="M12" s="13">
        <f t="shared" si="4"/>
        <v>13.233548111684744</v>
      </c>
      <c r="N12" s="13">
        <f t="shared" si="4"/>
        <v>12.201722017220174</v>
      </c>
      <c r="O12" s="13">
        <f t="shared" si="4"/>
        <v>11.363636363636365</v>
      </c>
      <c r="P12" s="14">
        <f t="shared" si="4"/>
        <v>10.677688797037803</v>
      </c>
    </row>
    <row r="13" spans="1:16" x14ac:dyDescent="0.2">
      <c r="B13" s="31"/>
      <c r="D13" s="9" t="s">
        <v>22</v>
      </c>
      <c r="E13" s="13"/>
      <c r="F13" s="13">
        <f t="shared" ref="F13:P18" si="5">F12</f>
        <v>51.484326344197633</v>
      </c>
      <c r="G13" s="13">
        <f t="shared" si="5"/>
        <v>34.987479279088632</v>
      </c>
      <c r="H13" s="13">
        <f t="shared" si="5"/>
        <v>26.75008089742207</v>
      </c>
      <c r="I13" s="13">
        <f t="shared" si="5"/>
        <v>21.81898163422413</v>
      </c>
      <c r="J13" s="13">
        <f t="shared" si="5"/>
        <v>18.545522527575248</v>
      </c>
      <c r="K13" s="13">
        <f t="shared" si="5"/>
        <v>16.223730476735629</v>
      </c>
      <c r="L13" s="13">
        <f t="shared" si="5"/>
        <v>14.548867769564707</v>
      </c>
      <c r="M13" s="13">
        <f t="shared" si="5"/>
        <v>13.233548111684744</v>
      </c>
      <c r="N13" s="13">
        <f t="shared" si="5"/>
        <v>12.201722017220174</v>
      </c>
      <c r="O13" s="13">
        <f t="shared" si="5"/>
        <v>11.363636363636365</v>
      </c>
      <c r="P13" s="14">
        <f t="shared" si="5"/>
        <v>10.677688797037803</v>
      </c>
    </row>
    <row r="14" spans="1:16" x14ac:dyDescent="0.2">
      <c r="B14" s="31"/>
      <c r="D14" s="9" t="s">
        <v>23</v>
      </c>
      <c r="E14" s="13"/>
      <c r="F14" s="13">
        <v>0</v>
      </c>
      <c r="G14" s="13">
        <f t="shared" si="5"/>
        <v>34.987479279088632</v>
      </c>
      <c r="H14" s="13">
        <f t="shared" si="5"/>
        <v>26.75008089742207</v>
      </c>
      <c r="I14" s="13">
        <f t="shared" si="5"/>
        <v>21.81898163422413</v>
      </c>
      <c r="J14" s="13">
        <f t="shared" si="5"/>
        <v>18.545522527575248</v>
      </c>
      <c r="K14" s="13">
        <f t="shared" si="5"/>
        <v>16.223730476735629</v>
      </c>
      <c r="L14" s="13">
        <f t="shared" si="5"/>
        <v>14.548867769564707</v>
      </c>
      <c r="M14" s="13">
        <f t="shared" si="5"/>
        <v>13.233548111684744</v>
      </c>
      <c r="N14" s="13">
        <f t="shared" si="5"/>
        <v>12.201722017220174</v>
      </c>
      <c r="O14" s="13">
        <f t="shared" si="5"/>
        <v>11.363636363636365</v>
      </c>
      <c r="P14" s="14">
        <f t="shared" si="5"/>
        <v>10.677688797037803</v>
      </c>
    </row>
    <row r="15" spans="1:16" x14ac:dyDescent="0.2">
      <c r="B15" s="31"/>
      <c r="D15" s="9" t="s">
        <v>24</v>
      </c>
      <c r="E15" s="13"/>
      <c r="F15" s="13">
        <v>0</v>
      </c>
      <c r="G15" s="13">
        <v>0</v>
      </c>
      <c r="H15" s="13">
        <f t="shared" si="5"/>
        <v>26.75008089742207</v>
      </c>
      <c r="I15" s="13">
        <f t="shared" si="5"/>
        <v>21.81898163422413</v>
      </c>
      <c r="J15" s="13">
        <f t="shared" si="5"/>
        <v>18.545522527575248</v>
      </c>
      <c r="K15" s="13">
        <f t="shared" si="5"/>
        <v>16.223730476735629</v>
      </c>
      <c r="L15" s="13">
        <f t="shared" si="5"/>
        <v>14.548867769564707</v>
      </c>
      <c r="M15" s="13">
        <f t="shared" si="5"/>
        <v>13.233548111684744</v>
      </c>
      <c r="N15" s="13">
        <f t="shared" si="5"/>
        <v>12.201722017220174</v>
      </c>
      <c r="O15" s="13">
        <f t="shared" si="5"/>
        <v>11.363636363636365</v>
      </c>
      <c r="P15" s="14">
        <f t="shared" si="5"/>
        <v>10.677688797037803</v>
      </c>
    </row>
    <row r="16" spans="1:16" x14ac:dyDescent="0.2">
      <c r="B16" s="31"/>
      <c r="D16" s="9" t="s">
        <v>25</v>
      </c>
      <c r="E16" s="13"/>
      <c r="F16" s="13">
        <v>0</v>
      </c>
      <c r="G16" s="13">
        <v>0</v>
      </c>
      <c r="H16" s="13">
        <v>0</v>
      </c>
      <c r="I16" s="13">
        <f t="shared" si="5"/>
        <v>21.81898163422413</v>
      </c>
      <c r="J16" s="13">
        <f t="shared" si="5"/>
        <v>18.545522527575248</v>
      </c>
      <c r="K16" s="13">
        <f t="shared" si="5"/>
        <v>16.223730476735629</v>
      </c>
      <c r="L16" s="13">
        <f t="shared" si="5"/>
        <v>14.548867769564707</v>
      </c>
      <c r="M16" s="13">
        <f t="shared" si="5"/>
        <v>13.233548111684744</v>
      </c>
      <c r="N16" s="13">
        <f t="shared" si="5"/>
        <v>12.201722017220174</v>
      </c>
      <c r="O16" s="13">
        <f t="shared" si="5"/>
        <v>11.363636363636365</v>
      </c>
      <c r="P16" s="14">
        <f t="shared" si="5"/>
        <v>10.677688797037803</v>
      </c>
    </row>
    <row r="17" spans="2:16" x14ac:dyDescent="0.2">
      <c r="B17" s="31"/>
      <c r="D17" s="9" t="s">
        <v>26</v>
      </c>
      <c r="E17" s="13"/>
      <c r="F17" s="13">
        <v>0</v>
      </c>
      <c r="G17" s="13">
        <v>0</v>
      </c>
      <c r="H17" s="13">
        <v>0</v>
      </c>
      <c r="I17" s="13">
        <v>0</v>
      </c>
      <c r="J17" s="13">
        <f t="shared" si="5"/>
        <v>18.545522527575248</v>
      </c>
      <c r="K17" s="13">
        <f t="shared" si="5"/>
        <v>16.223730476735629</v>
      </c>
      <c r="L17" s="13">
        <f t="shared" si="5"/>
        <v>14.548867769564707</v>
      </c>
      <c r="M17" s="13">
        <f t="shared" si="5"/>
        <v>13.233548111684744</v>
      </c>
      <c r="N17" s="13">
        <f t="shared" si="5"/>
        <v>12.201722017220174</v>
      </c>
      <c r="O17" s="13">
        <f t="shared" si="5"/>
        <v>11.363636363636365</v>
      </c>
      <c r="P17" s="14">
        <f t="shared" si="5"/>
        <v>10.677688797037803</v>
      </c>
    </row>
    <row r="18" spans="2:16" x14ac:dyDescent="0.2">
      <c r="B18" s="31"/>
      <c r="D18" s="9" t="s">
        <v>27</v>
      </c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f t="shared" si="5"/>
        <v>16.223730476735629</v>
      </c>
      <c r="L18" s="13">
        <f t="shared" si="5"/>
        <v>14.548867769564707</v>
      </c>
      <c r="M18" s="13">
        <f t="shared" si="5"/>
        <v>13.233548111684744</v>
      </c>
      <c r="N18" s="13">
        <f t="shared" si="5"/>
        <v>12.201722017220174</v>
      </c>
      <c r="O18" s="13">
        <f t="shared" si="5"/>
        <v>11.363636363636365</v>
      </c>
      <c r="P18" s="14">
        <f t="shared" si="5"/>
        <v>10.677688797037803</v>
      </c>
    </row>
    <row r="19" spans="2:16" x14ac:dyDescent="0.2">
      <c r="B19" s="31"/>
      <c r="D19" s="9" t="s">
        <v>28</v>
      </c>
      <c r="E19" s="13"/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f>L18</f>
        <v>14.548867769564707</v>
      </c>
      <c r="M19" s="13">
        <f>M18</f>
        <v>13.233548111684744</v>
      </c>
      <c r="N19" s="13">
        <f>N18</f>
        <v>12.201722017220174</v>
      </c>
      <c r="O19" s="13">
        <f>O18</f>
        <v>11.363636363636365</v>
      </c>
      <c r="P19" s="14">
        <f>P18</f>
        <v>10.677688797037803</v>
      </c>
    </row>
    <row r="20" spans="2:16" x14ac:dyDescent="0.2">
      <c r="B20" s="31"/>
      <c r="D20" s="9" t="s">
        <v>29</v>
      </c>
      <c r="E20" s="13"/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f>M19</f>
        <v>13.233548111684744</v>
      </c>
      <c r="N20" s="13">
        <f>N19</f>
        <v>12.201722017220174</v>
      </c>
      <c r="O20" s="13">
        <f>O19</f>
        <v>11.363636363636365</v>
      </c>
      <c r="P20" s="14">
        <f>P19</f>
        <v>10.677688797037803</v>
      </c>
    </row>
    <row r="21" spans="2:16" x14ac:dyDescent="0.2">
      <c r="B21" s="31"/>
      <c r="D21" s="9" t="s">
        <v>30</v>
      </c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N20</f>
        <v>12.201722017220174</v>
      </c>
      <c r="O21" s="13">
        <f>O20</f>
        <v>11.363636363636365</v>
      </c>
      <c r="P21" s="14">
        <f>P20</f>
        <v>10.677688797037803</v>
      </c>
    </row>
    <row r="22" spans="2:16" x14ac:dyDescent="0.2">
      <c r="B22" s="31"/>
      <c r="D22" s="9" t="s">
        <v>31</v>
      </c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f>O21</f>
        <v>11.363636363636365</v>
      </c>
      <c r="P22" s="14">
        <f>P21</f>
        <v>10.677688797037803</v>
      </c>
    </row>
    <row r="23" spans="2:16" ht="17" thickBot="1" x14ac:dyDescent="0.25">
      <c r="B23" s="32"/>
      <c r="D23" s="15" t="s">
        <v>32</v>
      </c>
      <c r="E23" s="16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7">
        <f>P22</f>
        <v>10.677688797037803</v>
      </c>
    </row>
    <row r="24" spans="2:16" x14ac:dyDescent="0.2"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2:16" x14ac:dyDescent="0.2">
      <c r="D25" s="21" t="s">
        <v>33</v>
      </c>
      <c r="E25" s="22"/>
      <c r="F25" s="22">
        <f t="shared" ref="F25:P25" si="6">SUM(F12:F23)-F9</f>
        <v>0</v>
      </c>
      <c r="G25" s="22">
        <f t="shared" si="6"/>
        <v>0</v>
      </c>
      <c r="H25" s="22">
        <f t="shared" si="6"/>
        <v>0</v>
      </c>
      <c r="I25" s="22">
        <f t="shared" si="6"/>
        <v>0</v>
      </c>
      <c r="J25" s="22">
        <f t="shared" si="6"/>
        <v>0</v>
      </c>
      <c r="K25" s="22">
        <f t="shared" si="6"/>
        <v>0</v>
      </c>
      <c r="L25" s="22">
        <f t="shared" si="6"/>
        <v>0</v>
      </c>
      <c r="M25" s="22">
        <f t="shared" si="6"/>
        <v>0</v>
      </c>
      <c r="N25" s="22">
        <f t="shared" si="6"/>
        <v>0</v>
      </c>
      <c r="O25" s="22">
        <f t="shared" si="6"/>
        <v>0</v>
      </c>
      <c r="P25" s="22">
        <f t="shared" si="6"/>
        <v>0</v>
      </c>
    </row>
    <row r="26" spans="2:16" x14ac:dyDescent="0.2"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1">
    <mergeCell ref="B8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Gün Valör POS</vt:lpstr>
      <vt:lpstr>7 Gün Valör POS</vt:lpstr>
      <vt:lpstr>15 Gün Valör POS</vt:lpstr>
      <vt:lpstr>35 Gün Valör 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Ezgi Nevin Eren</dc:creator>
  <cp:lastModifiedBy>EYÜP NUMAN EREN</cp:lastModifiedBy>
  <dcterms:created xsi:type="dcterms:W3CDTF">2024-02-08T14:47:12Z</dcterms:created>
  <dcterms:modified xsi:type="dcterms:W3CDTF">2026-05-18T14:35:11Z</dcterms:modified>
</cp:coreProperties>
</file>